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20" tabRatio="834" firstSheet="1" activeTab="3"/>
  </bookViews>
  <sheets>
    <sheet name="Main Cost Model Sheet" sheetId="1" r:id="rId1"/>
    <sheet name="Equipment" sheetId="2" r:id="rId2"/>
    <sheet name="Equipment-Centers" sheetId="3" r:id="rId3"/>
    <sheet name="Equipment-Sites" sheetId="4" r:id="rId4"/>
    <sheet name="Equipment-Terminals" sheetId="5" r:id="rId5"/>
    <sheet name="Equipment-DataBkBone" sheetId="6" r:id="rId6"/>
    <sheet name="Training" sheetId="7" r:id="rId7"/>
    <sheet name="Governance" sheetId="8" r:id="rId8"/>
    <sheet name="O&amp;M" sheetId="9" r:id="rId9"/>
    <sheet name="Testing" sheetId="10" r:id="rId10"/>
    <sheet name="Management" sheetId="11" r:id="rId11"/>
    <sheet name="Help &amp; Instructions" sheetId="12" r:id="rId12"/>
  </sheets>
  <definedNames/>
  <calcPr fullCalcOnLoad="1"/>
</workbook>
</file>

<file path=xl/comments2.xml><?xml version="1.0" encoding="utf-8"?>
<comments xmlns="http://schemas.openxmlformats.org/spreadsheetml/2006/main">
  <authors>
    <author>Jeff Evans</author>
  </authors>
  <commentList>
    <comment ref="G5" authorId="0">
      <text>
        <r>
          <rPr>
            <b/>
            <sz val="8"/>
            <rFont val="Tahoma"/>
            <family val="0"/>
          </rPr>
          <t xml:space="preserve">PS-SIG: </t>
        </r>
        <r>
          <rPr>
            <sz val="8"/>
            <rFont val="Tahoma"/>
            <family val="0"/>
          </rPr>
          <t>To simplify this section a total cost estimate for Equipment can be entered into this cell.</t>
        </r>
      </text>
    </comment>
  </commentList>
</comments>
</file>

<file path=xl/comments3.xml><?xml version="1.0" encoding="utf-8"?>
<comments xmlns="http://schemas.openxmlformats.org/spreadsheetml/2006/main">
  <authors>
    <author>Jeff Evans</author>
  </authors>
  <commentList>
    <comment ref="N5" authorId="0">
      <text>
        <r>
          <rPr>
            <b/>
            <sz val="8"/>
            <rFont val="Tahoma"/>
            <family val="0"/>
          </rPr>
          <t xml:space="preserve">PS-SIG: </t>
        </r>
        <r>
          <rPr>
            <sz val="8"/>
            <rFont val="Tahoma"/>
            <family val="0"/>
          </rPr>
          <t>To simplify this section a total cost estimate for Centers can be entered into this cell.</t>
        </r>
      </text>
    </comment>
    <comment ref="P63" authorId="0">
      <text>
        <r>
          <rPr>
            <b/>
            <sz val="8"/>
            <rFont val="Tahoma"/>
            <family val="0"/>
          </rPr>
          <t xml:space="preserve">PS-SIG: </t>
        </r>
        <r>
          <rPr>
            <sz val="8"/>
            <rFont val="Tahoma"/>
            <family val="0"/>
          </rPr>
          <t>To simplify this section a total cost estimate for Centers can be entered into this cell.</t>
        </r>
      </text>
    </comment>
  </commentList>
</comments>
</file>

<file path=xl/comments4.xml><?xml version="1.0" encoding="utf-8"?>
<comments xmlns="http://schemas.openxmlformats.org/spreadsheetml/2006/main">
  <authors>
    <author>Jeff Evans</author>
  </authors>
  <commentList>
    <comment ref="N5" authorId="0">
      <text>
        <r>
          <rPr>
            <b/>
            <sz val="8"/>
            <rFont val="Tahoma"/>
            <family val="0"/>
          </rPr>
          <t xml:space="preserve">PS-SIG: </t>
        </r>
        <r>
          <rPr>
            <sz val="8"/>
            <rFont val="Tahoma"/>
            <family val="0"/>
          </rPr>
          <t>To simplify this section a total cost estimate for Sites can be entered into this cell.</t>
        </r>
      </text>
    </comment>
  </commentList>
</comments>
</file>

<file path=xl/comments5.xml><?xml version="1.0" encoding="utf-8"?>
<comments xmlns="http://schemas.openxmlformats.org/spreadsheetml/2006/main">
  <authors>
    <author>Rick</author>
    <author>Jeff Evans</author>
  </authors>
  <commentList>
    <comment ref="E78" authorId="0">
      <text>
        <r>
          <rPr>
            <b/>
            <sz val="8"/>
            <rFont val="Tahoma"/>
            <family val="0"/>
          </rPr>
          <t>Rick:</t>
        </r>
        <r>
          <rPr>
            <sz val="8"/>
            <rFont val="Tahoma"/>
            <family val="0"/>
          </rPr>
          <t xml:space="preserve">
Per comment from Daniel, cache included</t>
        </r>
      </text>
    </comment>
    <comment ref="P42" authorId="1">
      <text>
        <r>
          <rPr>
            <b/>
            <sz val="8"/>
            <rFont val="Tahoma"/>
            <family val="0"/>
          </rPr>
          <t xml:space="preserve">PS-SIG: </t>
        </r>
        <r>
          <rPr>
            <sz val="8"/>
            <rFont val="Tahoma"/>
            <family val="0"/>
          </rPr>
          <t>To simplify this section a total cost estimate for Terminals can be entered into this cell.</t>
        </r>
      </text>
    </comment>
  </commentList>
</comments>
</file>

<file path=xl/comments6.xml><?xml version="1.0" encoding="utf-8"?>
<comments xmlns="http://schemas.openxmlformats.org/spreadsheetml/2006/main">
  <authors>
    <author>Jeff Evans</author>
  </authors>
  <commentList>
    <comment ref="G5" authorId="0">
      <text>
        <r>
          <rPr>
            <b/>
            <sz val="8"/>
            <rFont val="Tahoma"/>
            <family val="0"/>
          </rPr>
          <t xml:space="preserve">PS-SIG: </t>
        </r>
        <r>
          <rPr>
            <sz val="8"/>
            <rFont val="Tahoma"/>
            <family val="0"/>
          </rPr>
          <t>To simplify this section a total cost estimate for Data Backbone/Backhaul can be entered into this cell.</t>
        </r>
      </text>
    </comment>
  </commentList>
</comments>
</file>

<file path=xl/comments7.xml><?xml version="1.0" encoding="utf-8"?>
<comments xmlns="http://schemas.openxmlformats.org/spreadsheetml/2006/main">
  <authors>
    <author>Jeff Evans</author>
  </authors>
  <commentList>
    <comment ref="H5" authorId="0">
      <text>
        <r>
          <rPr>
            <b/>
            <sz val="8"/>
            <rFont val="Tahoma"/>
            <family val="0"/>
          </rPr>
          <t>Assumed to be 10% of the total in the PRISM spreadsheet for "installation/integration/training"</t>
        </r>
      </text>
    </comment>
  </commentList>
</comments>
</file>

<file path=xl/comments8.xml><?xml version="1.0" encoding="utf-8"?>
<comments xmlns="http://schemas.openxmlformats.org/spreadsheetml/2006/main">
  <authors>
    <author>Jeff Evans</author>
  </authors>
  <commentList>
    <comment ref="G5" authorId="0">
      <text>
        <r>
          <rPr>
            <b/>
            <sz val="8"/>
            <rFont val="Tahoma"/>
            <family val="0"/>
          </rPr>
          <t xml:space="preserve">PS-SIG: </t>
        </r>
        <r>
          <rPr>
            <sz val="8"/>
            <rFont val="Tahoma"/>
            <family val="2"/>
          </rPr>
          <t>To simplify this section a total cost estimate for Governance can be entered into this cell.</t>
        </r>
        <r>
          <rPr>
            <sz val="8"/>
            <rFont val="Tahoma"/>
            <family val="0"/>
          </rPr>
          <t xml:space="preserve">
</t>
        </r>
      </text>
    </comment>
  </commentList>
</comments>
</file>

<file path=xl/comments9.xml><?xml version="1.0" encoding="utf-8"?>
<comments xmlns="http://schemas.openxmlformats.org/spreadsheetml/2006/main">
  <authors>
    <author>Network Administrator</author>
    <author>Jeff Evans</author>
  </authors>
  <commentList>
    <comment ref="E8" authorId="0">
      <text>
        <r>
          <rPr>
            <b/>
            <sz val="8"/>
            <rFont val="Tahoma"/>
            <family val="0"/>
          </rPr>
          <t>Network Administrator:</t>
        </r>
        <r>
          <rPr>
            <sz val="8"/>
            <rFont val="Tahoma"/>
            <family val="0"/>
          </rPr>
          <t xml:space="preserve">
Includes labor costs, facilities costs, and costs of contracted services</t>
        </r>
      </text>
    </comment>
    <comment ref="I5" authorId="1">
      <text>
        <r>
          <rPr>
            <b/>
            <sz val="8"/>
            <rFont val="Tahoma"/>
            <family val="0"/>
          </rPr>
          <t xml:space="preserve">Ps-SIG: </t>
        </r>
        <r>
          <rPr>
            <sz val="8"/>
            <rFont val="Tahoma"/>
            <family val="0"/>
          </rPr>
          <t>To simplify this section a total cost estimate for O&amp;M can be entered into this cell.</t>
        </r>
      </text>
    </comment>
  </commentList>
</comments>
</file>

<file path=xl/sharedStrings.xml><?xml version="1.0" encoding="utf-8"?>
<sst xmlns="http://schemas.openxmlformats.org/spreadsheetml/2006/main" count="1004" uniqueCount="775">
  <si>
    <t>Contingency Scale Factor^</t>
  </si>
  <si>
    <t>&lt;unit cost override</t>
  </si>
  <si>
    <t xml:space="preserve">&lt;unit cost </t>
  </si>
  <si>
    <t>None</t>
  </si>
  <si>
    <t>&lt;Spares Proportion</t>
  </si>
  <si>
    <t>1.1.2.6.12.1.1.3.         RX Signal processing</t>
  </si>
  <si>
    <t>1.1.2.6.12.1.1.4       TX Signal Processing</t>
  </si>
  <si>
    <t xml:space="preserve">1.1.2.6.12.1.1.5.         Features Support </t>
  </si>
  <si>
    <t>1.1.2.6.12.1.1.6.         (Additional for SCA??)</t>
  </si>
  <si>
    <t>1.1.2.6.12.1.1.7.         Other SW</t>
  </si>
  <si>
    <t>1.1.2.6.12.1.1.8.         SW Integ/Test</t>
  </si>
  <si>
    <t>1.1.2.6.12.1.2.          Hardware</t>
  </si>
  <si>
    <t xml:space="preserve">1.1.2.6.12.1.2.1        Interface </t>
  </si>
  <si>
    <t>1.1.2.6.12.1.2.2.         Control</t>
  </si>
  <si>
    <t>1.1.2.6.12.1.2.3.         RX Signal String</t>
  </si>
  <si>
    <t>1.1.2.6.12.1.2.3.1  Front End</t>
  </si>
  <si>
    <t>1.1.2.6.12.1.2.3.2   IF</t>
  </si>
  <si>
    <t>1.1.2.6.12.1.2.3.3  Backend</t>
  </si>
  <si>
    <t>1.1.2.6.12.1.2.3.4  Digital Processing</t>
  </si>
  <si>
    <t>1.1.2.6.12.1.2.4.         TX Signal String</t>
  </si>
  <si>
    <t>1.1.2.6.12.1.2.4.1  Drivers/PA/Linearizer</t>
  </si>
  <si>
    <t>1.1.2.6.12.1.2.4.2  IF</t>
  </si>
  <si>
    <t>1.1.2.6.12.1.2.4.3   Baseband</t>
  </si>
  <si>
    <t>1.1.2.6.12.1.2.4.4  Digital Processing</t>
  </si>
  <si>
    <t>1.1.2.6.12.1.2.4.5         Others</t>
  </si>
  <si>
    <t>1.1.2.6.12.1.2.5.         Mechanical</t>
  </si>
  <si>
    <t>1.1.2.6  Full TX and RX  Sites</t>
  </si>
  <si>
    <t>1.1.2.6.13  Site Control Equipment</t>
  </si>
  <si>
    <t>1.1.2.6  Full TX and RX  Data Sites</t>
  </si>
  <si>
    <t>1.1.2.7  Receive Only Sites Voting Systems</t>
  </si>
  <si>
    <t>1.1.3.8   Vehicular Repeaters</t>
  </si>
  <si>
    <t>1.1.4.9   Earth Station links</t>
  </si>
  <si>
    <t>1.1.3.9  Data Modems</t>
  </si>
  <si>
    <t>1.1.3.11   Mobile Data Devices</t>
  </si>
  <si>
    <t xml:space="preserve">1.1.3.10   Data User Equipment Transport Costs </t>
  </si>
  <si>
    <t>This is the help page for the SDR Forum Public Safety Special Interest Group (PS-SIG) cost model spreadsheet.  On the main page you should enter the configuration name for this cost model in the config cell. Similar to that shown below.</t>
  </si>
  <si>
    <t>The date cell will be filled in using the computers internal clock similar to that shown below.</t>
  </si>
  <si>
    <t>1.0 Main Cost model sheet</t>
  </si>
  <si>
    <t>Help Page:  Public Safety SDR Lifecycle Costs</t>
  </si>
  <si>
    <t>Throughout the workbook there are hyper-links to navigate between the sheets.  Use the following links to go to the specific worksheet in the work book.</t>
  </si>
  <si>
    <t>Public Safety SDR Lifecycle Cost Estimation Workbook</t>
  </si>
  <si>
    <t>On the main worksheet the Total life cycle cost is displayed in the pink shaded cell at the top of the grid on that page.</t>
  </si>
  <si>
    <t>1.4.  Operations and Maintenance</t>
  </si>
  <si>
    <t>The remainder of the worksheets in this workbook have similar cells for data entry.  Please follow the guidelines below to fill out the worksheets.  The cells that should not have data entered into them are protected and cannot be selected.  Using the TAB key will jump to cell selection to the next valid cell for data entry on all sheets.</t>
  </si>
  <si>
    <t>Click here for Cost Model Spreadsheet Instructions</t>
  </si>
  <si>
    <t>1.1.1.1.4    Grounding system</t>
  </si>
  <si>
    <t>1.1.1.1.5    HVAC</t>
  </si>
  <si>
    <t>1.1.1.1.6   Fire protection</t>
  </si>
  <si>
    <t>1.1.1.1.7    Utilities</t>
  </si>
  <si>
    <t>1.1.1.1.8    Other</t>
  </si>
  <si>
    <t>1.1.1.1.9   Tower Per Site</t>
  </si>
  <si>
    <t>1.1.1.1.9.1                     Purchase cost</t>
  </si>
  <si>
    <t>1.1.1.1.9.2               Lease cost</t>
  </si>
  <si>
    <t>1.1.1.1.9.3                     Lighting</t>
  </si>
  <si>
    <t>1.1.1.1.15.    Logging Recorder</t>
  </si>
  <si>
    <t xml:space="preserve">1.1.1.1.16.    HVAC </t>
  </si>
  <si>
    <t>1.1.1.2.          Network Switching/Control Center N</t>
  </si>
  <si>
    <t>1.1.1.2.12.    Data Message Switch</t>
  </si>
  <si>
    <t>1.1.1.2.13.    Voice Message Switch</t>
  </si>
  <si>
    <t>1.1.1.2.14.    Network Manager</t>
  </si>
  <si>
    <t>1.1.1.2.14.1                     HW</t>
  </si>
  <si>
    <t>1.1.1.2.14.2                    SW</t>
  </si>
  <si>
    <t>1.1.1.3.          Dispatch N (Repeat for Each Dispatch Location)</t>
  </si>
  <si>
    <t>1.1.1.3.13    Console Positions</t>
  </si>
  <si>
    <t xml:space="preserve">1.1.1.4.          Mobile Command Post </t>
  </si>
  <si>
    <t xml:space="preserve">1.1.1.5.          Traffic Management Center </t>
  </si>
  <si>
    <t>1.1.1.6.          Backup</t>
  </si>
  <si>
    <t xml:space="preserve">1.1.2.       Sites-  </t>
  </si>
  <si>
    <t>1.1.2.4.7          UPS</t>
  </si>
  <si>
    <t>1.1.2.4.7.1.                 Purchase</t>
  </si>
  <si>
    <t>1.1.2.4.7.2                 Other</t>
  </si>
  <si>
    <t>1.1.2.4.8.           Site Stations Equipment</t>
  </si>
  <si>
    <t xml:space="preserve">1.1.3.2.                     Portable Radios </t>
  </si>
  <si>
    <t>1.1.3.2.3.   Spare batteries</t>
  </si>
  <si>
    <t>1.1.3.2.4.   Belt Swivel</t>
  </si>
  <si>
    <t>1.1.3.2.5.   Speaker Mics</t>
  </si>
  <si>
    <t>1.1.3.2.6                   Desk Chargers</t>
  </si>
  <si>
    <t>1.1.3.3.                     Data MDTs</t>
  </si>
  <si>
    <t>1.1.3.4                     Laptops</t>
  </si>
  <si>
    <t>1.1.3.5                     Vehicular Repeaters</t>
  </si>
  <si>
    <t>1.1.3.6                   Removals</t>
  </si>
  <si>
    <t>1.1.3.6.1.   Mobiles</t>
  </si>
  <si>
    <t>1.1.3.6.2   Control Stations</t>
  </si>
  <si>
    <t>1.2.  Training</t>
  </si>
  <si>
    <t>1.3.  Governance</t>
  </si>
  <si>
    <t>1.4.  Operations and Maintenance (Assume 5 Year Period)</t>
  </si>
  <si>
    <t>1.5.  System Test</t>
  </si>
  <si>
    <t>1.6.  System Management</t>
  </si>
  <si>
    <t>1.1.2.1.3.1.                     Purchase cost per building</t>
  </si>
  <si>
    <t>1.1.1.1.13.1.3.   Training</t>
  </si>
  <si>
    <t>1.1.1.2.1.2                    Lease cost</t>
  </si>
  <si>
    <t>1.1.2.3.8.1.                 Purchase</t>
  </si>
  <si>
    <t>1.1.2.3.8.2.                 Other</t>
  </si>
  <si>
    <t>1.1.2.3.9.1.             Base stations</t>
  </si>
  <si>
    <t>1.1.2.3.9.1.1.          Software</t>
  </si>
  <si>
    <t>1.1.2.3.9.1.1.1.         Interface</t>
  </si>
  <si>
    <t>1.1.2.3.9.1.1.2.        Control</t>
  </si>
  <si>
    <t>1.1.2.3.9.1.1.3.         RX Signal processing</t>
  </si>
  <si>
    <t>1.1.2.3.9.1.1.4       TX Signal Processing</t>
  </si>
  <si>
    <t xml:space="preserve">1.1.2.3.9.1.1.5.         Features Support </t>
  </si>
  <si>
    <t>1.1.2.3.9.1.1.6.         (Additional for SCA??)</t>
  </si>
  <si>
    <t>1.1.2.3.9.1.1.7.         Other SW</t>
  </si>
  <si>
    <t>1.1.2.3.9.1.1.8.         SW Integ/Test</t>
  </si>
  <si>
    <t>1.1.2.3.9.1.2.          Hardware</t>
  </si>
  <si>
    <t xml:space="preserve">1.1.2.3.9.1.2.1        Interface </t>
  </si>
  <si>
    <t>1.1.2.3.9.1.2.2.         Control</t>
  </si>
  <si>
    <t>1.1.2.3.9.1.2.3.         RX Signal String</t>
  </si>
  <si>
    <t>1.1.2.3.9.1.2.3.1  Front End</t>
  </si>
  <si>
    <t>1.1.2.3.9.1.2.3.2   IF</t>
  </si>
  <si>
    <t>1.1.2.3.9.1.2.3.3  Backend</t>
  </si>
  <si>
    <t>1.1.2.3.9.1.2.3.4  Digital Processing</t>
  </si>
  <si>
    <t>1.1.2.3.9.1.2.4.         TX Signal String</t>
  </si>
  <si>
    <t>1.1.2.3.9.1.2.4.1  Drivers/PA/Linearizer</t>
  </si>
  <si>
    <t>1.1.2.3.9.1.2.4.2  IF</t>
  </si>
  <si>
    <t>1.1.2.3.9.1.2.4.3   Baseband</t>
  </si>
  <si>
    <t>1.1.2.3.9.1.2.4.4  Digital Processing</t>
  </si>
  <si>
    <t>1.1.2.3.9.1.2.4.5         Others</t>
  </si>
  <si>
    <t>1.1.2.3.9.1.2.5.         Mechanical</t>
  </si>
  <si>
    <t>1.1.2.2.9.6.                     Grounding</t>
  </si>
  <si>
    <t>1.1.2.2.9.7.                     Other</t>
  </si>
  <si>
    <t>1.1.2.2.10.           Back Up Power systems</t>
  </si>
  <si>
    <t>1.1.2.2.10.1.                 Generator</t>
  </si>
  <si>
    <t>1.1.2.2.10.1.1                      Purchase cost</t>
  </si>
  <si>
    <t>1.1.2.2.10.1.2.                      Fuel tank</t>
  </si>
  <si>
    <t>1.1.2.2.10.1.3.                      Other</t>
  </si>
  <si>
    <t>1.1.2.2.10.2.                 Battery/charger</t>
  </si>
  <si>
    <t>1.1.2.2.10.2.1.                      Purchase</t>
  </si>
  <si>
    <t>1.1.2.2.10.2.2.                      Other</t>
  </si>
  <si>
    <t>1.1.2.2.11.           UPS</t>
  </si>
  <si>
    <t>1.1.2.2.11.1.                 Purchase</t>
  </si>
  <si>
    <t>1.1.2.2.11.2.                 Other</t>
  </si>
  <si>
    <t>1.1.2.2.12.           Site Stations Equipment</t>
  </si>
  <si>
    <t>1.1.2.2.12.1.             Base stations</t>
  </si>
  <si>
    <t>1.1.2.2.12.1.1.          Software</t>
  </si>
  <si>
    <t>1.1.2.2.12.1.1.1.         Interface</t>
  </si>
  <si>
    <t>1.1.2.2.12.1.1.3.         RX Signal processing</t>
  </si>
  <si>
    <t>1.1.2.2.12.1.1.4       TX Signal Processing</t>
  </si>
  <si>
    <t xml:space="preserve">1.1.2.2.12.1.1.5.         Features Support </t>
  </si>
  <si>
    <t>1.1.2.2.12.1.1.6.         (Additional for SCA??)</t>
  </si>
  <si>
    <t>1.1.2.2.12.1.1.7.         Other SW</t>
  </si>
  <si>
    <t>1.1.2.2.12.1.1.8.         SW Integ/Test</t>
  </si>
  <si>
    <t>1.1.2.2.12.1.2.          Hardware</t>
  </si>
  <si>
    <t xml:space="preserve">1.1.2.2.12.1.2.1        Interface </t>
  </si>
  <si>
    <t>1.1.2.2.12.1.2.2.         Control</t>
  </si>
  <si>
    <t>1.1.2.2.12.1.2.3.         RX Signal String</t>
  </si>
  <si>
    <t>1.1.2.2.12.1.2.3.1  Front End</t>
  </si>
  <si>
    <t>1.1.2.2.12.1.2.3.2   IF</t>
  </si>
  <si>
    <t>1.1.2.2.12.1.2.3.3  Backend</t>
  </si>
  <si>
    <t>1.1.2.2.12.1.2.3.4  Digital Processing</t>
  </si>
  <si>
    <t>1.1.2.2.12.1.2.4.         TX Signal String</t>
  </si>
  <si>
    <t>1.1.2.2.12.1.2.4.1  Drivers/PA/Linearizer</t>
  </si>
  <si>
    <t>1.1.2.2.12.1.2.4.2  IF</t>
  </si>
  <si>
    <t>1.1.2.2.12.1.2.4.3   Baseband</t>
  </si>
  <si>
    <t>1.1.2.2.12.1.2.4.4  Digital Processing</t>
  </si>
  <si>
    <t>1.1.2.2.12.1.2.4.5         Others</t>
  </si>
  <si>
    <t>1.1.2.2.12.1.2.5.         Mechanical</t>
  </si>
  <si>
    <t>1.1.2.3  Cell Sites</t>
  </si>
  <si>
    <t>1.1.2.3.1    Property (if necessary)</t>
  </si>
  <si>
    <t>1.1.2.3.1.1                   Property cost</t>
  </si>
  <si>
    <t>1.1.2.3.2    Development (if necessary)</t>
  </si>
  <si>
    <t>1.1.2.4  Mobile Sites</t>
  </si>
  <si>
    <t>1.1.2.4.1    Transport Vehicle/Trailer</t>
  </si>
  <si>
    <t xml:space="preserve">1.1.2.4.2    Development </t>
  </si>
  <si>
    <t>1.1.2.4.2.1.                     Preparation</t>
  </si>
  <si>
    <t>1.1.2.4.2.2.                     Other</t>
  </si>
  <si>
    <t>1.1.2.4.3.    Utilities</t>
  </si>
  <si>
    <t>1.1.2.4.4.    Other</t>
  </si>
  <si>
    <t>1.1.2.4.5.    Portable Tower (or pole) Per Site</t>
  </si>
  <si>
    <t>1.1.2.4.5.1.                     Purchase cost</t>
  </si>
  <si>
    <t>1.1.2.4.5.2                     Other</t>
  </si>
  <si>
    <t>1.1.2.4.6.           Back Up Power systems</t>
  </si>
  <si>
    <t>1.1.2.4.6.1.                 Generator</t>
  </si>
  <si>
    <t>1.1.2.4.6.1.1                      Purchase cost</t>
  </si>
  <si>
    <t>1.1.2.4.6.1.2.                      Fuel tank</t>
  </si>
  <si>
    <t>1.1.2.4.6.1.3.                      Other</t>
  </si>
  <si>
    <t>1.1.2.4.6.2.                 Battery/charger</t>
  </si>
  <si>
    <t>1.1.2.4.6.2.1.                      Purchase</t>
  </si>
  <si>
    <t>1.1.2.4.6.2.2.                      Other</t>
  </si>
  <si>
    <t>1.1.2.4.8.1.             Base stations</t>
  </si>
  <si>
    <t>1.1.2.4.8.1.1.          Software</t>
  </si>
  <si>
    <t>1.1.2.4.8.1.1.1.         Interface</t>
  </si>
  <si>
    <t>1.1.2.4.8.1.1.2        Control</t>
  </si>
  <si>
    <t>1.1.2.4.8.1.1.3.         RX Signal processing</t>
  </si>
  <si>
    <t>1.1.2.4.8.1.1.4       TX Signal Processing</t>
  </si>
  <si>
    <t xml:space="preserve">1.1.2.4.8.1.1.5.         Features Support </t>
  </si>
  <si>
    <t>1.1.2.4.8.1.1.6.         (Additional for SCA??)</t>
  </si>
  <si>
    <t>1.1.2.4.8.1.1.7.         Other SW</t>
  </si>
  <si>
    <t>1.1.2.4.8.1.1.8.         SW Integ/Test</t>
  </si>
  <si>
    <t>1.1.2.4.8.1.2.          Hardware</t>
  </si>
  <si>
    <t xml:space="preserve">1.1.2.4.8.1.2.1        Interface </t>
  </si>
  <si>
    <t>1.1.2.4.8.1.2.2.         Control</t>
  </si>
  <si>
    <t>1.1.2.4.8.1.2.3.         RX Signal String</t>
  </si>
  <si>
    <t>1.1.2.4.8.1.2.3.1  Front End</t>
  </si>
  <si>
    <t>1.1.2.4.8.1.2.3.2   IF</t>
  </si>
  <si>
    <t>1.1.2.4.8.1.2.3.3  Backend</t>
  </si>
  <si>
    <t>1.1.2.4.8.1.2.3.4  Digital Processing</t>
  </si>
  <si>
    <t>1.1.2.4.8.1.2.4.         TX Signal String</t>
  </si>
  <si>
    <t>1.1.2.4.8.1.2.4.1  Drivers/PA/Linearizer</t>
  </si>
  <si>
    <t>1.1.2.4.8.1.2.4.2  IF</t>
  </si>
  <si>
    <t>1.1.2.4.8.1.2.4.3   Baseband</t>
  </si>
  <si>
    <t>1.1.2.4.8.1.2.4.4  Digital Processing</t>
  </si>
  <si>
    <t>1.1.2.4.8.1.2.4.5         Others</t>
  </si>
  <si>
    <t>1.1.2.4.8.1.2.5.         Mechanical</t>
  </si>
  <si>
    <t>1.1.2.5.1    Property</t>
  </si>
  <si>
    <t>1.1.2.5.1.1                   Property cost</t>
  </si>
  <si>
    <t>1.1.2.5.2    Development</t>
  </si>
  <si>
    <t>1.1.2.5.3.    Building Per Site</t>
  </si>
  <si>
    <t>1.1.2.5.4.    Grounding system</t>
  </si>
  <si>
    <t>1.1.2.5.5.    HVAC</t>
  </si>
  <si>
    <t>1.1.2.5.6.    Fire protection</t>
  </si>
  <si>
    <t>1.1.2.5.7.    Utilities</t>
  </si>
  <si>
    <t>1.1.2.5.8.    Other</t>
  </si>
  <si>
    <t>1.1.2.5.9.    Tower Per Site</t>
  </si>
  <si>
    <t>1.1.2.5.9.1.                     Purchase cost</t>
  </si>
  <si>
    <t>1.1.2.5.9.2.                     Lease cost</t>
  </si>
  <si>
    <t>1.1.2.5.9.3.                     Lighting</t>
  </si>
  <si>
    <t>1.1.2.5.9.4.                     Upgrade</t>
  </si>
  <si>
    <t>1.1.2.5.9.5.                     Antenna relocation</t>
  </si>
  <si>
    <t>1.1.2.5.9.6.                     Grounding</t>
  </si>
  <si>
    <t>1.1.2.5.9.7.                     Other</t>
  </si>
  <si>
    <t>1.1.2.5.10.           Back Up Power systems</t>
  </si>
  <si>
    <t>1.1.2.5.10.1.                 Generator</t>
  </si>
  <si>
    <t>1.1.2.5.10.1.1                      Purchase cost</t>
  </si>
  <si>
    <t>1.1.2.5.10.1.2.                      Fuel tank</t>
  </si>
  <si>
    <t>1.1.2.5.10.1.3.                      Other</t>
  </si>
  <si>
    <t>1.1.2.5.10.2.                 Battery/charger</t>
  </si>
  <si>
    <t>1.1.2.5.10.2.1.                      Purchase</t>
  </si>
  <si>
    <t>1.1.2.5.10.2.2.                      Other</t>
  </si>
  <si>
    <t>1.1.2.5.11.           UPS</t>
  </si>
  <si>
    <t>1.1.2.5.11.1.                 Purchase</t>
  </si>
  <si>
    <t>1.1.2.5.11.2.                 Other</t>
  </si>
  <si>
    <t>1.1.2.5.12.           Control Point Equipment</t>
  </si>
  <si>
    <t>1.1.2.5.12.1.             HW</t>
  </si>
  <si>
    <t>1.1.2.3.3.    Grounding system</t>
  </si>
  <si>
    <t>1.1.2.3.4.    Utilities</t>
  </si>
  <si>
    <t>1.1.2.3.5.    Other</t>
  </si>
  <si>
    <t>1.1.2.3.6.    Tower (or pole) Per Site</t>
  </si>
  <si>
    <t>1.1.2.3.7.           Back Up Power systems</t>
  </si>
  <si>
    <t>1.1.2.3.8.           UPS</t>
  </si>
  <si>
    <t>1.1.2.3.9.           Site Stations Equipment</t>
  </si>
  <si>
    <t>1.1.1.1.2.1.                     Preparation</t>
  </si>
  <si>
    <t>1.1.1.1.2.2.                     Fencing</t>
  </si>
  <si>
    <t>1.1.1.1.2.3.                     Road/Parking</t>
  </si>
  <si>
    <t>1.1.1.1.2.4.                     Grounding</t>
  </si>
  <si>
    <t>1.1.1.1.2.5.                     Grading</t>
  </si>
  <si>
    <t>1.1.1.1.2.6.                     Other</t>
  </si>
  <si>
    <t>1.1.1.2.2.1.                     Preparation</t>
  </si>
  <si>
    <t>1.1.1.2.2.2.                     Fencing</t>
  </si>
  <si>
    <t>1.1.1.2.2.3.                     Road/Parking</t>
  </si>
  <si>
    <t>1.1.1.2.2.4.                     Grounding</t>
  </si>
  <si>
    <t>1.1.1.2.2.5.                     Grading</t>
  </si>
  <si>
    <t>1.1.1.2.2.6.                     Other</t>
  </si>
  <si>
    <t>1.1.1.2.3.1.                    Purchase cost</t>
  </si>
  <si>
    <t>1.1.1.2.11.1                Purchase</t>
  </si>
  <si>
    <t>1.1.1.3.1.2                    Lease cost</t>
  </si>
  <si>
    <t>1.1.1.3.2.1.                     Preparation</t>
  </si>
  <si>
    <t>1.1.1.3.2.2.                     Fencing</t>
  </si>
  <si>
    <t>1.1.1.3.2.3.                     Road/Parking</t>
  </si>
  <si>
    <t>1.1.1.3.2.4.                     Grounding</t>
  </si>
  <si>
    <t>1.1.1.3.2.5.                     Grading</t>
  </si>
  <si>
    <t>1.1.1.3.2.6.                     Other</t>
  </si>
  <si>
    <t>1.1.1.3.3.1                     Purchase cost</t>
  </si>
  <si>
    <t>1.1.2.2.1.2                    Lease cost</t>
  </si>
  <si>
    <t>1.1.2.2.2.1.                     Preparation</t>
  </si>
  <si>
    <t>1.1.2.2.2.2.                     Fencing</t>
  </si>
  <si>
    <t>1.1.2.2.2.3.                     Road/Parking</t>
  </si>
  <si>
    <t>1.1.2.2.2.4.                     Grounding</t>
  </si>
  <si>
    <t>1.1.2.2.2.5.                     Grading</t>
  </si>
  <si>
    <t>1.1.2.2.2.6.                     Other</t>
  </si>
  <si>
    <t>1.1.2.3.1.2                    Lease cost</t>
  </si>
  <si>
    <t>1.1.2.3.2.1.                     Preparation</t>
  </si>
  <si>
    <t>1.1.2.3.2.2.                     Fencing</t>
  </si>
  <si>
    <t>1.1.2.3.2.3.                     Road/Parking</t>
  </si>
  <si>
    <t>1.1.2.3.2.4.                     Grounding</t>
  </si>
  <si>
    <t>1.1.2.3.2.5.                     Grading</t>
  </si>
  <si>
    <t>1.1.2.3.2.6.                     Other</t>
  </si>
  <si>
    <t>1.1.2.3.6.1.                     Purchase cost</t>
  </si>
  <si>
    <t>1.1.2.3.6.2.                     Lease cost</t>
  </si>
  <si>
    <t>1.1.2.3.6.3.                     Lighting</t>
  </si>
  <si>
    <t>1.1.2.3.6.4.                     Upgrade</t>
  </si>
  <si>
    <t>1.1.2.3.6.5.                     Antenna relocation</t>
  </si>
  <si>
    <t>1.1.2.3.6.6.                     Grounding</t>
  </si>
  <si>
    <t>1.1.2.3.6.7.                     Other</t>
  </si>
  <si>
    <t>1.1.2.3.7.1.                 Generator</t>
  </si>
  <si>
    <t>1.1.2.3.7.1.1                      Purchase cost</t>
  </si>
  <si>
    <t>1.1.2.3.7.1.2.                      Fuel tank</t>
  </si>
  <si>
    <t>1.1.2.3.7.1.3.                      Other</t>
  </si>
  <si>
    <t>1.1.2.3.7.2.                 Battery/charger</t>
  </si>
  <si>
    <t>1.1.2.3.7.2.1.                      Purchase</t>
  </si>
  <si>
    <t>1.1.2.3.7.2.2.                      Other</t>
  </si>
  <si>
    <t>1.1.2.5.1.2                    Lease cost</t>
  </si>
  <si>
    <t>1.1.2.5.2.1.                     Preparation</t>
  </si>
  <si>
    <t>1.1.2.5.2.2.                     Fencing</t>
  </si>
  <si>
    <t>1.1.2.5.2.3.                     Road/Parking</t>
  </si>
  <si>
    <t>1.1.2.5.2.4.                     Grounding</t>
  </si>
  <si>
    <t>1.1.2.5.2.5.                     Grading</t>
  </si>
  <si>
    <t>1.1.2.5.2.6.                     Other</t>
  </si>
  <si>
    <t>1.1.2.5.3.1.                     Purchase cost</t>
  </si>
  <si>
    <t>1.1.3.1.1.2.11.         Others</t>
  </si>
  <si>
    <t>1.1.3.1.1.2.12.         HW Integ/Test</t>
  </si>
  <si>
    <t>1.1.3.1.2.2.11.         Others</t>
  </si>
  <si>
    <t>1.1.3.1.2.2.12.         HW Integ/Test</t>
  </si>
  <si>
    <t>1.1.3.2.1.2.11.         Others</t>
  </si>
  <si>
    <t>1.1.3.2.1.2.12.         HW Integ/Test</t>
  </si>
  <si>
    <t>1.1.3.2.2.2.11.         Others</t>
  </si>
  <si>
    <t>1.1.3.2.2.2.12.         HW Integ/Test</t>
  </si>
  <si>
    <t>1.1.2.2.12.1.1.2.        Control</t>
  </si>
  <si>
    <t>Per Unit Cost</t>
  </si>
  <si>
    <t>Pink shaded box is the Total Life Cycle Cost</t>
  </si>
  <si>
    <t>No Input is Needed in Blue Crosshatched Boxes</t>
  </si>
  <si>
    <t>Cost Estimate Per Category</t>
  </si>
  <si>
    <t>Qty Per Higher Level Category</t>
  </si>
  <si>
    <t>CATEGORY</t>
  </si>
  <si>
    <t>1.1.3.1  Mobiles</t>
  </si>
  <si>
    <t>1.1.3.1.1.1.              Software</t>
  </si>
  <si>
    <t>1.1.3.1.1.1.2.  Control</t>
  </si>
  <si>
    <t>1.1.3.1.1.1.4.  TX Signal Processing</t>
  </si>
  <si>
    <t xml:space="preserve">1.1.3.1.1.1.5.  Features Support </t>
  </si>
  <si>
    <t>1.1.3.1.1.1.6.  (Additional for SCA?? )</t>
  </si>
  <si>
    <t>1.1.3.1.1.1.7.  Other SW</t>
  </si>
  <si>
    <t>1.1.3.1.1.1.8.  SW Integ/Test</t>
  </si>
  <si>
    <t>1.1.3.1.1.2.              Hardware</t>
  </si>
  <si>
    <t xml:space="preserve">1.1.3.1.1.2.1.  Interface </t>
  </si>
  <si>
    <t>1.1.3.1.1.2.2.  Control</t>
  </si>
  <si>
    <t>1.1.3.1.1.2.3.  RX Signal String</t>
  </si>
  <si>
    <t>1.1.3.1.1.2.3.1  Front End</t>
  </si>
  <si>
    <t>1.1.3.1.1.2.3.2  IF</t>
  </si>
  <si>
    <t>1.1.3.1.1.2.3.3  Backend</t>
  </si>
  <si>
    <t>1.1.3.1.1.2.3.4  Digital Processing</t>
  </si>
  <si>
    <t>1.1.3.1.1.2.4.  TX Signal String</t>
  </si>
  <si>
    <t>1.1.3.1.1.2.4.1  Drivers/PA/Linearizer</t>
  </si>
  <si>
    <t>1.1.3.1.1.2.4.2  IF</t>
  </si>
  <si>
    <t>1.1.3.1.1.2.4.3  Baseband</t>
  </si>
  <si>
    <t xml:space="preserve">1.1.3.1.1.2.4.4  Digital Processing </t>
  </si>
  <si>
    <t xml:space="preserve">1.1.3.1.1.2.5.  Audio </t>
  </si>
  <si>
    <t>1.1.3.1.1.2.6.  Keyboard</t>
  </si>
  <si>
    <t>1.1.3.1.1.2.7.  Case</t>
  </si>
  <si>
    <t>1.1.3.1.1.2.8.  Display</t>
  </si>
  <si>
    <t xml:space="preserve">1.1.3.1.1.2.9.  Mechanical </t>
  </si>
  <si>
    <t>1.1.3.1.1.3.              HW/SW Integ/Test</t>
  </si>
  <si>
    <t>1.1.3.1.1.1.1   Interface</t>
  </si>
  <si>
    <t>1.1.3.1.1.1.3  RX Signal processing</t>
  </si>
  <si>
    <t>1.1.3.1.1.2.5.1 CODEC</t>
  </si>
  <si>
    <t>1.1.3.1.1.2.5.2  Microphone</t>
  </si>
  <si>
    <t>1.1.3.1.1.2.5.3  Speaker</t>
  </si>
  <si>
    <t>1.1.3.1.1.2.10  Antennas</t>
  </si>
  <si>
    <t>1.1.3.2.1.1.              Software</t>
  </si>
  <si>
    <t>1.1.3.2.1.1.1   Interface</t>
  </si>
  <si>
    <t>1.1.3.2.1.1.2.  Control</t>
  </si>
  <si>
    <t>1.1.3.2.1.1.3  RX Signal processing</t>
  </si>
  <si>
    <t>1.1.3.2.1.1.4.  TX Signal Processing</t>
  </si>
  <si>
    <t xml:space="preserve">1.1.3.2.1.1.5.  Features Support </t>
  </si>
  <si>
    <t>1.1.3.2.1.1.6.  (Additional for SCA?? )</t>
  </si>
  <si>
    <t>1.1.3.2.1.1.7.  Other SW</t>
  </si>
  <si>
    <t>1.1.3.2.1.1.8.  SW Integ/Test</t>
  </si>
  <si>
    <t>1.1.3.2.1.2.              Hardware</t>
  </si>
  <si>
    <t xml:space="preserve">1.1.3.2.1.2.1.  Interface </t>
  </si>
  <si>
    <t>1.1.3.2.1.2.2.  Control</t>
  </si>
  <si>
    <t>1.1.3.2.1.2.3.  RX Signal String</t>
  </si>
  <si>
    <t>1.1.3.2.1.2.3.1  Front End</t>
  </si>
  <si>
    <t>1.1.3.2.1.2.3.2  IF</t>
  </si>
  <si>
    <t>1.1.3.2.1.2.3.3  Backend</t>
  </si>
  <si>
    <t>1.1.3.2.1.2.3.4  Digital Processing</t>
  </si>
  <si>
    <t>1.1.3.2.1.2.4.  TX Signal String</t>
  </si>
  <si>
    <t>1.1.3.2.1.2.4.1  Drivers/PA/Linearizer</t>
  </si>
  <si>
    <t>1.1.3.2.1.2.4.2  IF</t>
  </si>
  <si>
    <t>1.1.3.2.1.2.4.3  Baseband</t>
  </si>
  <si>
    <t xml:space="preserve">1.1.3.2.1.2.4.4  Digital Processing </t>
  </si>
  <si>
    <t xml:space="preserve">1.1.3.2.1.2.5.  Audio </t>
  </si>
  <si>
    <t>1.1.3.2.1.2.5.1 CODEC</t>
  </si>
  <si>
    <t>1.1.3.2.1.2.5.2  Microphone</t>
  </si>
  <si>
    <t>1.1.3.2.1.2.5.3  Speaker</t>
  </si>
  <si>
    <t>1.1.3.2.1.2.6.  Keyboard</t>
  </si>
  <si>
    <t>1.1.3.2.1.2.7.  Case</t>
  </si>
  <si>
    <t>1.1.3.2.1.2.8.  Display</t>
  </si>
  <si>
    <t xml:space="preserve">1.1.3.2.1.2.9.  Mechanical </t>
  </si>
  <si>
    <t>1.1.3.2.1.2.10  Antennas</t>
  </si>
  <si>
    <t>1.1.3.2.1.3.              HW/SW Integ/Test</t>
  </si>
  <si>
    <t>1.1.3.1.2.1.              Software</t>
  </si>
  <si>
    <t>1.1.3.1.2.1.1   Interface</t>
  </si>
  <si>
    <t>1.1.3.1.2.1.2.  Control</t>
  </si>
  <si>
    <t>1.1.3.1.2.1.3  RX Signal processing</t>
  </si>
  <si>
    <t>1.1.3.1.2.1.4.  TX Signal Processing</t>
  </si>
  <si>
    <t xml:space="preserve">1.1.3.1.2.1.5.  Features Support </t>
  </si>
  <si>
    <t>1.1.3.1.2.1.6.  (Additional for SCA?? )</t>
  </si>
  <si>
    <t>1.1.3.1.2.1.7.  Other SW</t>
  </si>
  <si>
    <t>1.1.3.1.2.1.8.  SW Integ/Test</t>
  </si>
  <si>
    <t>1.1.3.1.2.2.              Hardware</t>
  </si>
  <si>
    <t xml:space="preserve">1.1.3.1.2.2.1.  Interface </t>
  </si>
  <si>
    <t>1.1.3.1.2.2.2.  Control</t>
  </si>
  <si>
    <t>1.1.3.1.2.2.3.  RX Signal String</t>
  </si>
  <si>
    <t>1.1.3.1.2.2.3.1  Front End</t>
  </si>
  <si>
    <t>1.1.3.1.2.2.3.2  IF</t>
  </si>
  <si>
    <t>1.1.3.1.2.2.3.3  Backend</t>
  </si>
  <si>
    <t>1.1.3.1.2.2.3.4  Digital Processing</t>
  </si>
  <si>
    <t>1.1.3.1.2.2.4.  TX Signal String</t>
  </si>
  <si>
    <t>1.1.3.1.2.2.4.1  Drivers/PA/Linearizer</t>
  </si>
  <si>
    <t>1.1.3.1.2.2.4.2  IF</t>
  </si>
  <si>
    <t>1.1.3.1.2.2.4.3  Baseband</t>
  </si>
  <si>
    <t xml:space="preserve">1.1.3.1.2.2.4.4  Digital Processing </t>
  </si>
  <si>
    <t xml:space="preserve">1.1.3.1.2.2.5.  Audio </t>
  </si>
  <si>
    <t>1.1.3.1.2.2.5.1 CODEC</t>
  </si>
  <si>
    <t>1.1.3.1.2.2.5.2  Microphone</t>
  </si>
  <si>
    <t>1.1.3.1.2.2.5.3  Speaker</t>
  </si>
  <si>
    <t>1.1.3.1.2.2.6.  Keyboard</t>
  </si>
  <si>
    <t>1.1.3.1.2.2.7.  Case</t>
  </si>
  <si>
    <t>1.1.3.1.2.2.8.  Display</t>
  </si>
  <si>
    <t xml:space="preserve">1.1.3.1.2.2.9.  Mechanical </t>
  </si>
  <si>
    <t>1.1.3.1.2.2.10  Antennas</t>
  </si>
  <si>
    <t>1.1.3.1.2.3.              HW/SW Integ/Test</t>
  </si>
  <si>
    <t>1.1.3.2.2.1.              Software</t>
  </si>
  <si>
    <t>1.1.3.2.2.1.1   Interface</t>
  </si>
  <si>
    <t>1.1.3.2.2.1.2.  Control</t>
  </si>
  <si>
    <t>1.1.3.2.2.1.3  RX Signal processing</t>
  </si>
  <si>
    <t>1.1.3.2.2.1.4.  TX Signal Processing</t>
  </si>
  <si>
    <t xml:space="preserve">1.1.3.2.2.1.5.  Features Support </t>
  </si>
  <si>
    <t>1.1.3.2.2.1.6.  (Additional for SCA?? )</t>
  </si>
  <si>
    <t>1.1.3.2.2.1.7.  Other SW</t>
  </si>
  <si>
    <t>1.1.3.2.2.1.8.  SW Integ/Test</t>
  </si>
  <si>
    <t>1.1.3.2.2.2.              Hardware</t>
  </si>
  <si>
    <t xml:space="preserve">1.1.3.2.2.2.1.  Interface </t>
  </si>
  <si>
    <t>1.1.3.2.2.2.2.  Control</t>
  </si>
  <si>
    <t>1.1.3.2.2.2.3.  RX Signal String</t>
  </si>
  <si>
    <t>1.1.3.2.2.2.3.1  Front End</t>
  </si>
  <si>
    <t>1.1.3.2.2.2.3.2  IF</t>
  </si>
  <si>
    <t>1.1.3.2.2.2.3.3  Backend</t>
  </si>
  <si>
    <t>1.1.3.2.2.2.3.4  Digital Processing</t>
  </si>
  <si>
    <t>1.1.3.2.2.2.4.  TX Signal String</t>
  </si>
  <si>
    <t>1.1.3.2.2.2.4.1  Drivers/PA/Linearizer</t>
  </si>
  <si>
    <t>1.1.3.2.2.2.4.2  IF</t>
  </si>
  <si>
    <t>1.1.3.2.2.2.4.3  Baseband</t>
  </si>
  <si>
    <t xml:space="preserve">1.1.3.2.2.2.4.4  Digital Processing </t>
  </si>
  <si>
    <t xml:space="preserve">1.1.3.2.2.2.5.  Audio </t>
  </si>
  <si>
    <t>1.1.3.2.2.2.5.1 CODEC</t>
  </si>
  <si>
    <t>1.1.3.2.2.2.5.2  Microphone</t>
  </si>
  <si>
    <t>1.1.3.2.2.2.5.3  Speaker</t>
  </si>
  <si>
    <t>1.1.3.2.2.2.6.  Keyboard</t>
  </si>
  <si>
    <t>1.1.3.2.2.2.7.  Case</t>
  </si>
  <si>
    <t>1.1.3.2.2.2.8.  Display</t>
  </si>
  <si>
    <t xml:space="preserve">1.1.3.2.2.2.9.  Mechanical </t>
  </si>
  <si>
    <t>1.1.3.2.2.2.10  Antennas</t>
  </si>
  <si>
    <t>1.1.3.2.2.3.              HW/SW Integ/Test</t>
  </si>
  <si>
    <t>1.  Life Cycle Costs </t>
  </si>
  <si>
    <t>1.1.3.   Terminals</t>
  </si>
  <si>
    <t>Make quantity entries in green shaded boxes</t>
  </si>
  <si>
    <t>Make cost entries in white-shaded boxes</t>
  </si>
  <si>
    <t>(Note:  If a Center Includes a TX and/or RX Site, Enter The Site Costs Under "sites")</t>
  </si>
  <si>
    <t>Note: This includes any simulcast TX/RX sites;  enter control point equipment in 1.1.2.5</t>
  </si>
  <si>
    <t>Note: This includes any simulcast RX-only sites;  enter control point equipment in 1.1.2.5</t>
  </si>
  <si>
    <t>Note: This includes any simulcast cell sites;  enter control point equipment in 1.1.2.5</t>
  </si>
  <si>
    <t>1.1.2.5  Simulcast Control Point Equipment</t>
  </si>
  <si>
    <t>Note:  This is for any unique items for the simulcast control point not covered under the previous sites categories</t>
  </si>
  <si>
    <t>1.1.1.1.9.5.                     Antenna relocation</t>
  </si>
  <si>
    <t>1.1.1.1.9.6.                     Grounding</t>
  </si>
  <si>
    <t>1.1.1.1.9.7.                     Other</t>
  </si>
  <si>
    <t>1.1.1.1.9.4.                     Upgrade</t>
  </si>
  <si>
    <t>1.1.1.1.10.           Back Up Power systems</t>
  </si>
  <si>
    <t>1.1.1.1.10.1.                 Generator</t>
  </si>
  <si>
    <t>1.1.1.1.10.1.1                      Purchase cost</t>
  </si>
  <si>
    <t>1.1.1.1.10.1.2.                      Fuel tank</t>
  </si>
  <si>
    <t>1.1.1.1.10.1.3.                      Other</t>
  </si>
  <si>
    <t>1.1.1.1.10.2.                 Battery/charger</t>
  </si>
  <si>
    <t>1.1.1.1.10.2.1.                      Purchase</t>
  </si>
  <si>
    <t>1.1.1.1.10.2.2.                      Other</t>
  </si>
  <si>
    <t>1.1.1.1.11.           UPS</t>
  </si>
  <si>
    <t>1.1.1.1.11.1.                 Purchase</t>
  </si>
  <si>
    <t>1.1.1.1.12.1.                     Display</t>
  </si>
  <si>
    <t>1.1.1.1.12.    Console Electronics</t>
  </si>
  <si>
    <t>1.1.1.1.12.2.                     Keyboard</t>
  </si>
  <si>
    <t>1.1.1.1.12.3.                     Processor Equipment</t>
  </si>
  <si>
    <t>1.1.1.1.12.3.1.    Interface cards</t>
  </si>
  <si>
    <t xml:space="preserve">1.1.1.1.12.3.2.     Processor </t>
  </si>
  <si>
    <t>1.1.1.1.12.3.2.1.              SW</t>
  </si>
  <si>
    <t>1.1.1.1.12.3.2.2.              HW</t>
  </si>
  <si>
    <t>1.1.1.1.12.3.3.   Cables/Enc/PWR Supply</t>
  </si>
  <si>
    <t>1.1.1.1.13.    Console Positions</t>
  </si>
  <si>
    <t>1.1.1.1.13.1.                     Furniture</t>
  </si>
  <si>
    <t>1.1.1.1.13.1.1.   Operator</t>
  </si>
  <si>
    <t>1.1.1.1.13.1.2.   Supervisor</t>
  </si>
  <si>
    <t>1.1.1.1.13.2.                     Accessories</t>
  </si>
  <si>
    <t>1.1.1.1.13.2.1.   Foot Switch</t>
  </si>
  <si>
    <t>1.1.1.1.13.2.2.   Microphone</t>
  </si>
  <si>
    <t>1.1.1.1.13.2.3.   Headset</t>
  </si>
  <si>
    <t>1.1.1.1.13.2.4.   Handset</t>
  </si>
  <si>
    <t>1.1.1.1.13.2.5.   Speakers</t>
  </si>
  <si>
    <t xml:space="preserve">1.1.1.1.14.    System Manager Positions  </t>
  </si>
  <si>
    <t>1.1.1.1.14.1.                     Furniture</t>
  </si>
  <si>
    <t>1.1.1.1.14.2.                     Display</t>
  </si>
  <si>
    <t>1.1.1.1.14.3.                     Keyboard</t>
  </si>
  <si>
    <t>1.1.1.1.14.4.                     Processor Equipment</t>
  </si>
  <si>
    <t>1.1.1.1.14.4.1.    Interface cards</t>
  </si>
  <si>
    <t xml:space="preserve">1.1.1.1.14.4.2.     Processor </t>
  </si>
  <si>
    <t>1.1.1.1.14.4.2.1.              SW</t>
  </si>
  <si>
    <t>1.1.1.1.14.4.2.2.              HW</t>
  </si>
  <si>
    <t>1.1.1.1.14.5.                     Cables/Enclosure(s)/PS</t>
  </si>
  <si>
    <t>1.1.1.1.14.6.                     Alarms</t>
  </si>
  <si>
    <t>1.1.1.1.17.    Emergency Op Center Subsystem Integration</t>
  </si>
  <si>
    <t>1.1.1.1.17.1.                     911</t>
  </si>
  <si>
    <t>1.1.1.1.17.2.                     CAD</t>
  </si>
  <si>
    <t>1.1.1.1.17.3.                     Logging Recorder</t>
  </si>
  <si>
    <t>1.1.1.1.17.4.                     NCIC</t>
  </si>
  <si>
    <t>1.1.1.1.17.5.                     EMD</t>
  </si>
  <si>
    <t>1.1.1.1.17.6.                     Video Feed</t>
  </si>
  <si>
    <t>1.1.1.1.17.7.                     Other</t>
  </si>
  <si>
    <t>1.1.1.2.1    Property</t>
  </si>
  <si>
    <t>1.1.1.2.1.1                   Property cost</t>
  </si>
  <si>
    <t>1.1.1.2.2    Development</t>
  </si>
  <si>
    <t>1.1.1.2.3.    Building Per Site</t>
  </si>
  <si>
    <t>1.1.1.2.4.    Grounding system</t>
  </si>
  <si>
    <t>1.1.1.2.5.    HVAC</t>
  </si>
  <si>
    <t>1.1.1.2.6.    Fire protection</t>
  </si>
  <si>
    <t>1.1.1.2.7.    Utilities</t>
  </si>
  <si>
    <t>1.1.1.2.8.    Other</t>
  </si>
  <si>
    <t>1.1.1.2.9.    Tower Per Site</t>
  </si>
  <si>
    <t>1.1.1.2.9.1.                     Purchase cost</t>
  </si>
  <si>
    <t>1.1.1.2.9.2.                     Lease cost</t>
  </si>
  <si>
    <t>1.1.1.2.9.3.                     Lighting</t>
  </si>
  <si>
    <t>1.1.1.2.9.4.                     Upgrade</t>
  </si>
  <si>
    <t>1.1.1.2.9.5.                     Antenna relocation</t>
  </si>
  <si>
    <t>1.1.1.2.9.6.                     Grounding</t>
  </si>
  <si>
    <t>1.1.1.2.9.7.                     Other</t>
  </si>
  <si>
    <t>1.1.1.2.10.           Back Up Power systems</t>
  </si>
  <si>
    <t>1.1.1.2.10.1.                 Generator</t>
  </si>
  <si>
    <t>1.1.1.2.10.1.1                      Purchase cost</t>
  </si>
  <si>
    <t>1.1.1.2.10.1.2.                      Fuel tank</t>
  </si>
  <si>
    <t>1.1.1.2.10.1.3.                      Other</t>
  </si>
  <si>
    <t>1.1.1.2.10.2.                 Battery/charger</t>
  </si>
  <si>
    <t>1.1.1.2.10.2.1.                      Purchase</t>
  </si>
  <si>
    <t>1.1.1.2.10.2.2.                      Other</t>
  </si>
  <si>
    <t>1.1.1.2.11.           UPS</t>
  </si>
  <si>
    <t>1.1.1.2.11.2.                 Other</t>
  </si>
  <si>
    <t>1.1.1.3.1    Property</t>
  </si>
  <si>
    <t>1.1.1.3.1.1                   Property cost</t>
  </si>
  <si>
    <t>1.1.1.3.2    Development</t>
  </si>
  <si>
    <t>1.1.1.3.3.    Building Per Site</t>
  </si>
  <si>
    <t>1.1.1.3.4.    Grounding system</t>
  </si>
  <si>
    <t>1.1.1.3.5.    HVAC</t>
  </si>
  <si>
    <t>1.1.1.3.6.    Fire protection</t>
  </si>
  <si>
    <t>1.1.1.3.7.    Utilities</t>
  </si>
  <si>
    <t>1.1.1.3.8.    Other</t>
  </si>
  <si>
    <t>1.1.1.3.9.    Tower Per Site</t>
  </si>
  <si>
    <t>1.1.1.3.9.1.                     Purchase cost</t>
  </si>
  <si>
    <t>1.1.1.3.9.2.                     Lease cost</t>
  </si>
  <si>
    <t>1.1.1.3.9.3.                     Lighting</t>
  </si>
  <si>
    <t>1.1.1.3.9.4.                     Upgrade</t>
  </si>
  <si>
    <t>1.1.1.3.9.5.                     Antenna relocation</t>
  </si>
  <si>
    <t>1.1.1.3.9.6.                     Grounding</t>
  </si>
  <si>
    <t>1.1.1.3.9.7.                     Other</t>
  </si>
  <si>
    <t>1.1.1.3.10.           Back Up Power systems</t>
  </si>
  <si>
    <t>1.1.1.3.10.1.                 Generator</t>
  </si>
  <si>
    <t>1.1.1.3.10.1.1                      Purchase cost</t>
  </si>
  <si>
    <t>1.1.1.3.10.1.2.                      Fuel tank</t>
  </si>
  <si>
    <t>1.1.1.3.10.1.3.                      Other</t>
  </si>
  <si>
    <t>1.1.1.3.10.2.                 Battery/charger</t>
  </si>
  <si>
    <t>1.1.1.3.10.2.1.                      Purchase</t>
  </si>
  <si>
    <t>1.1.1.3.10.2.2.                      Other</t>
  </si>
  <si>
    <t>1.1.1.3.11.           UPS</t>
  </si>
  <si>
    <t>1.1.1.3.11.1.                 Purchase</t>
  </si>
  <si>
    <t>1.1.1.3.11.2.                 Other</t>
  </si>
  <si>
    <t>1.1.1.3.12.    Console Electronics</t>
  </si>
  <si>
    <t>1.1.1.3.12.1.                     Display</t>
  </si>
  <si>
    <t>1.1.1.3.12.2.                     Keyboard</t>
  </si>
  <si>
    <t>1.1.1.3.12.3.                     Processor Equipment</t>
  </si>
  <si>
    <t xml:space="preserve">1.1.1.3.12.3.2.     Processor </t>
  </si>
  <si>
    <t>1.1.1.3.12.3.2.1.              SW</t>
  </si>
  <si>
    <t>1.1.1.3.12.3.2.2.              HW</t>
  </si>
  <si>
    <t>1.1.1.3.12.3.3.   Cables/Enc/PWR Supply</t>
  </si>
  <si>
    <t>1.1.1.3.13.1.                     Furniture</t>
  </si>
  <si>
    <t>1.1.1.3.13.1.1.   Operator</t>
  </si>
  <si>
    <t>1.1.1.3.13.1.2.   Supervisor</t>
  </si>
  <si>
    <t>1.1.1.3.13.1.3.   Training</t>
  </si>
  <si>
    <t>1.1.1.3.13.2.                     Accessories</t>
  </si>
  <si>
    <t>1.1.1.3.13.2.1.   Foot Switch</t>
  </si>
  <si>
    <t>1.1.1.3.13.2.2.   Microphone</t>
  </si>
  <si>
    <t>1.1.1.3.13.2.3.   Headset</t>
  </si>
  <si>
    <t>1.1.1.3.13.2.4.   Handset</t>
  </si>
  <si>
    <t>1.1.1.3.13.2.5.   Speakers</t>
  </si>
  <si>
    <t>1.1.2.2  RX  Only Sites</t>
  </si>
  <si>
    <t>1.1.2.2.1    Property</t>
  </si>
  <si>
    <t>1.1.2.2.1.1                   Property cost</t>
  </si>
  <si>
    <t>1.1.2.2.2    Development</t>
  </si>
  <si>
    <t>1.1.2.2.3.    Building Per Site</t>
  </si>
  <si>
    <t>1.1.2.2.4.    Grounding system</t>
  </si>
  <si>
    <t>1.1.2.2.5.    HVAC</t>
  </si>
  <si>
    <t>1.1.2.2.6.    Fire protection</t>
  </si>
  <si>
    <t>1.1.2.2.7.    Utilities</t>
  </si>
  <si>
    <t>1.1.2.2.8.    Other</t>
  </si>
  <si>
    <t>1.1.2.2.9.    Tower Per Site</t>
  </si>
  <si>
    <t>1.1.2.2.9.1.                     Purchase cost</t>
  </si>
  <si>
    <t>1.1.2.2.9.2.                     Lease cost</t>
  </si>
  <si>
    <t>1.1.2.2.9.3.                     Lighting</t>
  </si>
  <si>
    <t>1.1.2.2.9.4.                     Upgrade</t>
  </si>
  <si>
    <t>1.1.2.2.9.5.                     Antenna relocation</t>
  </si>
  <si>
    <t>1.1.3.1.1.   High Tier Digital Mobiles (Including Cache)</t>
  </si>
  <si>
    <t>1.1.3.1.2.   Low Tier Mobiles(Including Cache)</t>
  </si>
  <si>
    <t>1.1.3.2.1.   High Tier Digital Portables (Including Cache)</t>
  </si>
  <si>
    <t>1.1.3.2.2.   Low Tier Portables (Including Cache)</t>
  </si>
  <si>
    <t>1.1.  Equipment/Installation Related Costs</t>
  </si>
  <si>
    <t xml:space="preserve">1.1.1.       Centers </t>
  </si>
  <si>
    <t xml:space="preserve">1.1.1.1.          Emergency OP Center </t>
  </si>
  <si>
    <t>1.1.1.1.1    Property</t>
  </si>
  <si>
    <t>1.1.1.1.1.1                 Property cost</t>
  </si>
  <si>
    <t>1.1.1.1.1.2                  Lease cost</t>
  </si>
  <si>
    <t>1.1.1.1.2    Site Development</t>
  </si>
  <si>
    <t>1.1.1.1.3.    Building Per Site</t>
  </si>
  <si>
    <t>Date:</t>
  </si>
  <si>
    <t>1.1.1.4.1  Vehicle with furnishings, power, A/C, etc..</t>
  </si>
  <si>
    <t>1.1.1.4.2   Antennas w/portable towers</t>
  </si>
  <si>
    <t>1.1.1.4.2.1  uwave</t>
  </si>
  <si>
    <t>1.1.1.4.2.2  LMR</t>
  </si>
  <si>
    <t>1.1.1.4.2.3  Other</t>
  </si>
  <si>
    <t>1.1.1.4.3   Inside Electronics</t>
  </si>
  <si>
    <t>1.1.1.4.3.1  Cellular</t>
  </si>
  <si>
    <t>1.1.1.4.3.2  Landline</t>
  </si>
  <si>
    <t>1.1.1.4.3.3  Satellite Phone</t>
  </si>
  <si>
    <t>1.1.1.4.3.4  LMR</t>
  </si>
  <si>
    <t>1.1.1.4.3.4 Repeaters</t>
  </si>
  <si>
    <t>1.1.1.4.3.5 Control Stations</t>
  </si>
  <si>
    <t>1.1.1.4.3.5  Portables cache</t>
  </si>
  <si>
    <t>1.1.1.4.3.5 Video</t>
  </si>
  <si>
    <t>1.1.1.4.3.6  Cameras</t>
  </si>
  <si>
    <t>1.1.1.4.3.7  Hazmat Sensors</t>
  </si>
  <si>
    <t>1.1.1.5.1 Site prep</t>
  </si>
  <si>
    <t>1.1.1.5.2  Building and furnishings</t>
  </si>
  <si>
    <t>1.1.1.5.3  Towers and Antennas</t>
  </si>
  <si>
    <t>1.1.1.5.4  Inside Electronics</t>
  </si>
  <si>
    <t>1.1.1.5.4.1  Dispatch (Include in 1.1.1.3)</t>
  </si>
  <si>
    <t>1.1.1.5.4.2  Video Surveillance</t>
  </si>
  <si>
    <t>1.1.1.5.4.3   ITS Control</t>
  </si>
  <si>
    <t>1.1.1.5.4.4  Other Traffic Sensor Displays</t>
  </si>
  <si>
    <t>1.1.1.5.5.5 Cellular</t>
  </si>
  <si>
    <t>1.1.2.2.3.1.                     Purchase cost</t>
  </si>
  <si>
    <t>1.1.2.5.12.2.             SW</t>
  </si>
  <si>
    <t>1.2.1 Train the Trainer</t>
  </si>
  <si>
    <t>Cost Estimate per Category</t>
  </si>
  <si>
    <t>1.4.1. System Management</t>
  </si>
  <si>
    <t>1.4.2. Non-radio</t>
  </si>
  <si>
    <t>1.4.3. Radio</t>
  </si>
  <si>
    <t>1.4.4. Preventative</t>
  </si>
  <si>
    <t>1.4.2.1. Generator</t>
  </si>
  <si>
    <t>1.4.2.2. UPS</t>
  </si>
  <si>
    <t>1.4.2.3. HVAC</t>
  </si>
  <si>
    <t>1.4.2.4. Logging Rec</t>
  </si>
  <si>
    <t>1.4.4.1. Fixed Equip</t>
  </si>
  <si>
    <t>1.4.4.2. Non-fixed equip</t>
  </si>
  <si>
    <t xml:space="preserve">1.4.5. SDR Software </t>
  </si>
  <si>
    <t>1.4.6. SDR Hardware Platform</t>
  </si>
  <si>
    <t>1.4.7. Engineering Support</t>
  </si>
  <si>
    <t>1.4.9. Other</t>
  </si>
  <si>
    <t>Yellow shaded cells contain formulas no input is needed</t>
  </si>
  <si>
    <t>Config:</t>
  </si>
  <si>
    <t>/person</t>
  </si>
  <si>
    <t xml:space="preserve">1.1.1. Centers </t>
  </si>
  <si>
    <t>1.1.2. Sites</t>
  </si>
  <si>
    <t>1.1.3. Terminals</t>
  </si>
  <si>
    <t>1.1.4. Data Backbone/Backhaul</t>
  </si>
  <si>
    <t>1.1. Equipment/Installation Related Costs</t>
  </si>
  <si>
    <t>1.2. Training</t>
  </si>
  <si>
    <t>1.2.2 Train the Users</t>
  </si>
  <si>
    <t>1.2.2.1. User</t>
  </si>
  <si>
    <t>1.2.2.2. Dispatch</t>
  </si>
  <si>
    <t>1.2.2.3. System Admin</t>
  </si>
  <si>
    <t>1.2.2.4. Sys HW</t>
  </si>
  <si>
    <t>1.2.2.5. Sys SW</t>
  </si>
  <si>
    <t>1.3.1. Draft/update governance documents</t>
  </si>
  <si>
    <t>1.3.1.1.  Charter</t>
  </si>
  <si>
    <t>1.3.1.2.  By-laws</t>
  </si>
  <si>
    <t>1.3.1.3.  Guidelines</t>
  </si>
  <si>
    <t>1.3.1.4.  Other</t>
  </si>
  <si>
    <t xml:space="preserve">1.3.2. Draft/update plans </t>
  </si>
  <si>
    <t xml:space="preserve">1.3.3. Draft/update SOPs </t>
  </si>
  <si>
    <t>1.3.4. Procurement activities</t>
  </si>
  <si>
    <t>1.3.4.3. Other</t>
  </si>
  <si>
    <t>1.3.4.2. Preparing Specs</t>
  </si>
  <si>
    <t>1.3.4.1. Researching Projects</t>
  </si>
  <si>
    <t>1.3.5. Admin costs {travel to meetinhgs, meeting costs, facilitators, etc.}</t>
  </si>
  <si>
    <t>1.5.1. System Integration and Test</t>
  </si>
  <si>
    <t>1.5.2. Exercises</t>
  </si>
  <si>
    <t>1.5.3. Customer Acceptance Tests</t>
  </si>
  <si>
    <t>1.5.3.1. Coverage</t>
  </si>
  <si>
    <t>1.5.3.2. Functional</t>
  </si>
  <si>
    <t>1.5.3.3. Other</t>
  </si>
  <si>
    <t>1.4.1.1. Administrative Costs</t>
  </si>
  <si>
    <t>1.4.1.2. Technical support Costs</t>
  </si>
  <si>
    <t>1.4.1.2.1. Repair and Replace Equipment</t>
  </si>
  <si>
    <t>1.4.1.2.2. Coverage and interference analysis and mitigation</t>
  </si>
  <si>
    <t>1.4.1.2.3. Exercise and event planning</t>
  </si>
  <si>
    <t>1.4.1.2.4. Frequency coord. And lic. and reg compliance</t>
  </si>
  <si>
    <t>1.4.1.2.5. Radio Reprogramming</t>
  </si>
  <si>
    <t>1.4.1.2.6. Functional Upgrades</t>
  </si>
  <si>
    <t>1.4.1.2.7. Evaluation and testing of new devices prior to implementation</t>
  </si>
  <si>
    <t>1.4.1.3. System Financing costs</t>
  </si>
  <si>
    <t>1.4.8. Upgrade Costs (Including Bug Fixes)</t>
  </si>
  <si>
    <t>1.4.8.1. Site Equipment</t>
  </si>
  <si>
    <t>1.4.8.2. Terminals</t>
  </si>
  <si>
    <t>1.6. System Management</t>
  </si>
  <si>
    <t>1.6.1. System</t>
  </si>
  <si>
    <t>1.6.2. Site</t>
  </si>
  <si>
    <t>1.6.3. Warranty</t>
  </si>
  <si>
    <t>1.6.4. Licensing of spectrum (Includes filing with FCC)</t>
  </si>
  <si>
    <t xml:space="preserve">1.1.4.1.  Emergency Op Center </t>
  </si>
  <si>
    <t>1.1.4.2.  Network Switching/Control center</t>
  </si>
  <si>
    <t>1.1.4.3.   Dispatch Center(s)</t>
  </si>
  <si>
    <t>1.1.4.4.  Hospital Command Center</t>
  </si>
  <si>
    <t>1.1.4.5.  Mobile Command Post</t>
  </si>
  <si>
    <t>1.1.4.6.  Traffic Management Center</t>
  </si>
  <si>
    <t>1.1.4.7.  Backup center</t>
  </si>
  <si>
    <t>1.1.4.8.  Sites</t>
  </si>
  <si>
    <t>1.1.1. Centers</t>
  </si>
  <si>
    <t>1.1.4. Data Backbone/Back haul network</t>
  </si>
  <si>
    <t>Main Sheet</t>
  </si>
  <si>
    <t>Equipment Sheet</t>
  </si>
  <si>
    <t>Cost Model Spreadsheet Instructions</t>
  </si>
  <si>
    <t>Sample configuration Name</t>
  </si>
  <si>
    <t>1.1.3.7   Control Stations</t>
  </si>
  <si>
    <t>1.1.5  Inbuilding Coverage  Systems (e.g., BDAs)</t>
  </si>
  <si>
    <t>1.1.7  Spare Equipment Parts</t>
  </si>
  <si>
    <t>1.1.2.6.1    Property</t>
  </si>
  <si>
    <t>1.1.2.6.1.1                   Property cost</t>
  </si>
  <si>
    <t>1.1.2.6.1.2                    Lease cost</t>
  </si>
  <si>
    <t>1.1.2.6.2    Development</t>
  </si>
  <si>
    <t>1.1.2.6.2.1.                     Preparation</t>
  </si>
  <si>
    <t>1.1.2.6.2.2.                     Fencing</t>
  </si>
  <si>
    <t>1.1.2.6.2.3.                     Road/Parking</t>
  </si>
  <si>
    <t>1.1.2.6.2.4.                     Grounding</t>
  </si>
  <si>
    <t>1.1.2.6.2.5.                     Grading</t>
  </si>
  <si>
    <t>1.1.2.6.2.6.                     Other</t>
  </si>
  <si>
    <t>1.1.2.6.3.    Building Per Site</t>
  </si>
  <si>
    <t>1.1.2.6.3.1.                     Purchase cost</t>
  </si>
  <si>
    <t>1.1.2.6.4.    Grounding system</t>
  </si>
  <si>
    <t>1.1.2.6.5.    HVAC</t>
  </si>
  <si>
    <t>1.1.2.6.6.    Fire protection</t>
  </si>
  <si>
    <t>1.1.2.6.7.    Utilities</t>
  </si>
  <si>
    <t>1.1.2.6.8.    Other</t>
  </si>
  <si>
    <t>1.1.2.6.9.    Tower Per Site</t>
  </si>
  <si>
    <t>1.1.2.6.9.1.                     Purchase cost</t>
  </si>
  <si>
    <t>1.1.2.6.9.2.                     Lease cost</t>
  </si>
  <si>
    <t>1.1.2.6.9.3.                     Lighting</t>
  </si>
  <si>
    <t>1.1.2.6.9.4.                     Upgrade</t>
  </si>
  <si>
    <t>1.1.2.6.9.5.                     Antenna relocation</t>
  </si>
  <si>
    <t>1.1.2.6.9.6.                     Grounding</t>
  </si>
  <si>
    <t>1.1.2.6.9.7.                     Other</t>
  </si>
  <si>
    <t>1.1.2.6.10.           Back Up Power systems</t>
  </si>
  <si>
    <t>1.1.2.6.10.1.                 Generator</t>
  </si>
  <si>
    <t>1.1.2.6.10.1.1                      Purchase cost</t>
  </si>
  <si>
    <t>1.1.2.6.10.1.2.                      Fuel tank</t>
  </si>
  <si>
    <t>1.1.2.6.10.1.3.                      Other</t>
  </si>
  <si>
    <t>1.1.2.6.10.2.                 Battery/charger</t>
  </si>
  <si>
    <t>1.1.2.6.10.2.1.                      Purchase</t>
  </si>
  <si>
    <t>1.1.2.6.10.2.2.                      Other</t>
  </si>
  <si>
    <t>1.1.2.6.11.           UPS</t>
  </si>
  <si>
    <t>1.1.2.6.11.1.                 Purchase</t>
  </si>
  <si>
    <t>1.1.2.6.11.2.                 Other</t>
  </si>
  <si>
    <t>1.1.2.6.12.           Site Stations Equipment</t>
  </si>
  <si>
    <t>1.1.2.6.12.1.             Base stations</t>
  </si>
  <si>
    <t>1.1.2.6.12.1.1.          Software</t>
  </si>
  <si>
    <t>1.1.2.6.12.1.1.1.         Interface</t>
  </si>
  <si>
    <t>1.1.2.6.12.1.1.2.        Control</t>
  </si>
  <si>
    <t xml:space="preserve">Total Life Cycle Cost </t>
  </si>
  <si>
    <t>1.1.1.3.12.3.1.    Interface</t>
  </si>
  <si>
    <t>1.1.2.6.1.2                    Lease cost (assume 15 years total)</t>
  </si>
  <si>
    <t>1.4.  Operations and Maintenance (Assume 15 Year Period)</t>
  </si>
  <si>
    <t>Category</t>
  </si>
  <si>
    <t xml:space="preserve">Enter total to override summation of next lower level </t>
  </si>
  <si>
    <t>1.1.6  Sales Tax on Equipment</t>
  </si>
  <si>
    <t>&lt;Qty</t>
  </si>
  <si>
    <t>&lt;Tax Rate</t>
  </si>
  <si>
    <t>Green cells are for user entry of quantities or other factors as indicated</t>
  </si>
  <si>
    <t>Key for User Entries:</t>
  </si>
  <si>
    <t>Clear cells are for user entry of cost data</t>
  </si>
  <si>
    <t xml:space="preserve">1.7   Contingency </t>
  </si>
  <si>
    <t>&lt;unit cost</t>
  </si>
  <si>
    <t>A non-zero user entry in an orange cell overrides the cell to its immediate left</t>
  </si>
  <si>
    <t xml:space="preserve">Click on Blue Underlined Text to Navigate to Its Specific Page </t>
  </si>
  <si>
    <t>1.1.4.  Data Backbone/Backhaul (including microwave)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</si>
</sst>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37">
    <font>
      <sz val="10"/>
      <name val="Arial"/>
      <family val="0"/>
    </font>
    <font>
      <sz val="8"/>
      <name val="Tahoma"/>
      <family val="0"/>
    </font>
    <font>
      <b/>
      <sz val="8"/>
      <name val="Tahoma"/>
      <family val="0"/>
    </font>
    <font>
      <sz val="10"/>
      <color indexed="8"/>
      <name val="Arial"/>
      <family val="0"/>
    </font>
    <font>
      <b/>
      <sz val="22"/>
      <color indexed="8"/>
      <name val="Arial"/>
      <family val="0"/>
    </font>
    <font>
      <sz val="22"/>
      <color indexed="8"/>
      <name val="Arial"/>
      <family val="0"/>
    </font>
    <font>
      <b/>
      <sz val="10"/>
      <color indexed="8"/>
      <name val="Arial"/>
      <family val="0"/>
    </font>
    <font>
      <b/>
      <sz val="16"/>
      <color indexed="8"/>
      <name val="Arial"/>
      <family val="0"/>
    </font>
    <font>
      <b/>
      <sz val="14"/>
      <color indexed="8"/>
      <name val="Arial"/>
      <family val="0"/>
    </font>
    <font>
      <b/>
      <sz val="12"/>
      <color indexed="8"/>
      <name val="Arial"/>
      <family val="0"/>
    </font>
    <font>
      <sz val="12"/>
      <color indexed="8"/>
      <name val="Arial"/>
      <family val="0"/>
    </font>
    <font>
      <sz val="12"/>
      <name val="Arial"/>
      <family val="0"/>
    </font>
    <font>
      <sz val="12"/>
      <color indexed="12"/>
      <name val="Arial"/>
      <family val="0"/>
    </font>
    <font>
      <sz val="12"/>
      <color indexed="17"/>
      <name val="Arial"/>
      <family val="0"/>
    </font>
    <font>
      <u val="single"/>
      <sz val="10"/>
      <color indexed="12"/>
      <name val="Arial"/>
      <family val="0"/>
    </font>
    <font>
      <u val="single"/>
      <sz val="10"/>
      <color indexed="36"/>
      <name val="Arial"/>
      <family val="0"/>
    </font>
    <font>
      <sz val="11"/>
      <color indexed="8"/>
      <name val="Arial"/>
      <family val="0"/>
    </font>
    <font>
      <b/>
      <u val="single"/>
      <sz val="11"/>
      <color indexed="12"/>
      <name val="Arial"/>
      <family val="2"/>
    </font>
    <font>
      <u val="single"/>
      <sz val="11"/>
      <color indexed="12"/>
      <name val="Arial"/>
      <family val="0"/>
    </font>
    <font>
      <u val="single"/>
      <sz val="12"/>
      <color indexed="12"/>
      <name val="Arial"/>
      <family val="0"/>
    </font>
    <font>
      <b/>
      <sz val="12"/>
      <name val="Arial"/>
      <family val="0"/>
    </font>
    <font>
      <b/>
      <u val="single"/>
      <sz val="12"/>
      <color indexed="12"/>
      <name val="Arial"/>
      <family val="2"/>
    </font>
    <font>
      <b/>
      <sz val="20"/>
      <color indexed="8"/>
      <name val="Arial"/>
      <family val="0"/>
    </font>
    <font>
      <sz val="20"/>
      <color indexed="8"/>
      <name val="Arial"/>
      <family val="0"/>
    </font>
    <font>
      <b/>
      <sz val="18"/>
      <color indexed="8"/>
      <name val="Arial"/>
      <family val="0"/>
    </font>
    <font>
      <sz val="18"/>
      <name val="Arial"/>
      <family val="0"/>
    </font>
    <font>
      <b/>
      <sz val="12"/>
      <color indexed="10"/>
      <name val="Arial"/>
      <family val="2"/>
    </font>
    <font>
      <b/>
      <sz val="12"/>
      <color indexed="16"/>
      <name val="Arial"/>
      <family val="0"/>
    </font>
    <font>
      <sz val="14"/>
      <color indexed="8"/>
      <name val="Arial"/>
      <family val="0"/>
    </font>
    <font>
      <sz val="16"/>
      <color indexed="8"/>
      <name val="Arial"/>
      <family val="0"/>
    </font>
    <font>
      <b/>
      <sz val="10"/>
      <color indexed="48"/>
      <name val="Arial"/>
      <family val="2"/>
    </font>
    <font>
      <b/>
      <u val="single"/>
      <sz val="10"/>
      <color indexed="48"/>
      <name val="Arial"/>
      <family val="2"/>
    </font>
    <font>
      <b/>
      <sz val="12"/>
      <color indexed="48"/>
      <name val="Arial"/>
      <family val="2"/>
    </font>
    <font>
      <b/>
      <u val="single"/>
      <sz val="12"/>
      <color indexed="48"/>
      <name val="Arial"/>
      <family val="2"/>
    </font>
    <font>
      <b/>
      <sz val="10"/>
      <name val="Arial"/>
      <family val="2"/>
    </font>
    <font>
      <b/>
      <sz val="8"/>
      <color indexed="8"/>
      <name val="Arial"/>
      <family val="2"/>
    </font>
    <font>
      <b/>
      <sz val="8"/>
      <name val="Arial"/>
      <family val="2"/>
    </font>
  </fonts>
  <fills count="9">
    <fill>
      <patternFill/>
    </fill>
    <fill>
      <patternFill patternType="gray125"/>
    </fill>
    <fill>
      <patternFill patternType="solid">
        <fgColor indexed="41"/>
        <bgColor indexed="64"/>
      </patternFill>
    </fill>
    <fill>
      <patternFill patternType="lightTrellis">
        <bgColor indexed="4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s>
  <borders count="47">
    <border>
      <left/>
      <right/>
      <top/>
      <bottom/>
      <diagonal/>
    </border>
    <border>
      <left>
        <color indexed="63"/>
      </left>
      <right>
        <color indexed="63"/>
      </right>
      <top style="thin"/>
      <bottom style="thin"/>
    </border>
    <border>
      <left style="thick">
        <color indexed="12"/>
      </left>
      <right>
        <color indexed="63"/>
      </right>
      <top style="thin"/>
      <bottom style="thin"/>
    </border>
    <border>
      <left style="thick">
        <color indexed="12"/>
      </left>
      <right>
        <color indexed="63"/>
      </right>
      <top style="thin"/>
      <bottom style="thick">
        <color indexed="12"/>
      </bottom>
    </border>
    <border>
      <left>
        <color indexed="63"/>
      </left>
      <right>
        <color indexed="63"/>
      </right>
      <top style="thin"/>
      <bottom style="thick">
        <color indexed="12"/>
      </bottom>
    </border>
    <border>
      <left>
        <color indexed="63"/>
      </left>
      <right style="thick">
        <color indexed="12"/>
      </right>
      <top style="thin"/>
      <bottom style="thick">
        <color indexed="12"/>
      </bottom>
    </border>
    <border>
      <left style="thick">
        <color indexed="12"/>
      </left>
      <right style="thin"/>
      <top style="thin"/>
      <bottom style="thick">
        <color indexed="12"/>
      </bottom>
    </border>
    <border>
      <left style="thin"/>
      <right style="thick">
        <color indexed="12"/>
      </right>
      <top style="thin"/>
      <bottom style="thick">
        <color indexed="12"/>
      </bottom>
    </border>
    <border>
      <left style="thick">
        <color indexed="12"/>
      </left>
      <right>
        <color indexed="63"/>
      </right>
      <top>
        <color indexed="63"/>
      </top>
      <bottom style="thin"/>
    </border>
    <border>
      <left>
        <color indexed="63"/>
      </left>
      <right>
        <color indexed="63"/>
      </right>
      <top>
        <color indexed="63"/>
      </top>
      <bottom style="thin"/>
    </border>
    <border>
      <left style="thick">
        <color indexed="12"/>
      </left>
      <right>
        <color indexed="63"/>
      </right>
      <top style="thick">
        <color indexed="12"/>
      </top>
      <bottom style="thin"/>
    </border>
    <border>
      <left>
        <color indexed="63"/>
      </left>
      <right>
        <color indexed="63"/>
      </right>
      <top style="thick">
        <color indexed="12"/>
      </top>
      <bottom style="thin"/>
    </border>
    <border>
      <left>
        <color indexed="63"/>
      </left>
      <right style="thick">
        <color indexed="12"/>
      </right>
      <top style="thin"/>
      <bottom style="thin"/>
    </border>
    <border>
      <left style="thin"/>
      <right style="thin"/>
      <top style="thin"/>
      <bottom style="thick">
        <color indexed="12"/>
      </bottom>
    </border>
    <border>
      <left style="thick">
        <color indexed="12"/>
      </left>
      <right style="thick">
        <color indexed="12"/>
      </right>
      <top style="thick">
        <color indexed="12"/>
      </top>
      <bottom style="thin"/>
    </border>
    <border>
      <left style="thick">
        <color indexed="12"/>
      </left>
      <right style="thick">
        <color indexed="12"/>
      </right>
      <top style="thin"/>
      <bottom style="thin"/>
    </border>
    <border>
      <left style="thick">
        <color indexed="12"/>
      </left>
      <right style="thick">
        <color indexed="12"/>
      </right>
      <top style="thin"/>
      <bottom style="thick">
        <color indexed="12"/>
      </bottom>
    </border>
    <border>
      <left style="thin"/>
      <right style="thick">
        <color indexed="12"/>
      </right>
      <top style="thin"/>
      <bottom style="thin"/>
    </border>
    <border>
      <left>
        <color indexed="63"/>
      </left>
      <right style="thick">
        <color indexed="12"/>
      </right>
      <top>
        <color indexed="63"/>
      </top>
      <bottom style="thin"/>
    </border>
    <border>
      <left style="thin"/>
      <right style="thick">
        <color indexed="12"/>
      </right>
      <top style="thick">
        <color indexed="12"/>
      </top>
      <bottom style="thin"/>
    </border>
    <border>
      <left style="thick">
        <color indexed="12"/>
      </left>
      <right style="thick">
        <color indexed="12"/>
      </right>
      <top>
        <color indexed="63"/>
      </top>
      <bottom style="thin"/>
    </border>
    <border>
      <left>
        <color indexed="63"/>
      </left>
      <right>
        <color indexed="63"/>
      </right>
      <top>
        <color indexed="63"/>
      </top>
      <bottom style="thick">
        <color indexed="12"/>
      </bottom>
    </border>
    <border>
      <left>
        <color indexed="63"/>
      </left>
      <right>
        <color indexed="63"/>
      </right>
      <top style="thin"/>
      <bottom>
        <color indexed="63"/>
      </bottom>
    </border>
    <border>
      <left style="thin"/>
      <right style="thin"/>
      <top style="thin"/>
      <bottom style="thin"/>
    </border>
    <border>
      <left style="thick">
        <color indexed="12"/>
      </left>
      <right style="thin"/>
      <top style="thin"/>
      <bottom style="thin"/>
    </border>
    <border>
      <left>
        <color indexed="63"/>
      </left>
      <right style="thin"/>
      <top style="thin"/>
      <bottom style="thin"/>
    </border>
    <border>
      <left style="thick">
        <color indexed="12"/>
      </left>
      <right style="thin"/>
      <top style="thick">
        <color indexed="12"/>
      </top>
      <bottom style="thin"/>
    </border>
    <border>
      <left style="thick">
        <color indexed="12"/>
      </left>
      <right style="thin"/>
      <top style="thin"/>
      <bottom>
        <color indexed="63"/>
      </bottom>
    </border>
    <border>
      <left style="thin"/>
      <right style="thick">
        <color indexed="12"/>
      </right>
      <top style="thin"/>
      <bottom>
        <color indexed="63"/>
      </bottom>
    </border>
    <border>
      <left style="thin"/>
      <right style="thin"/>
      <top style="thick">
        <color indexed="12"/>
      </top>
      <bottom style="thin"/>
    </border>
    <border>
      <left style="thin"/>
      <right>
        <color indexed="63"/>
      </right>
      <top style="thin"/>
      <bottom style="thin"/>
    </border>
    <border>
      <left>
        <color indexed="63"/>
      </left>
      <right style="thick">
        <color indexed="12"/>
      </right>
      <top style="thin"/>
      <bottom>
        <color indexed="63"/>
      </bottom>
    </border>
    <border>
      <left style="thin"/>
      <right>
        <color indexed="63"/>
      </right>
      <top style="thin"/>
      <bottom>
        <color indexed="63"/>
      </bottom>
    </border>
    <border>
      <left style="thick">
        <color indexed="12"/>
      </left>
      <right>
        <color indexed="63"/>
      </right>
      <top style="thick">
        <color indexed="12"/>
      </top>
      <bottom style="thick">
        <color indexed="12"/>
      </bottom>
    </border>
    <border>
      <left style="thick">
        <color indexed="12"/>
      </left>
      <right style="thick">
        <color indexed="12"/>
      </right>
      <top style="thick">
        <color indexed="12"/>
      </top>
      <bottom style="thick">
        <color indexed="12"/>
      </bottom>
    </border>
    <border>
      <left style="thick">
        <color indexed="12"/>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ck">
        <color indexed="12"/>
      </left>
      <right style="thin"/>
      <top>
        <color indexed="63"/>
      </top>
      <bottom style="thick">
        <color indexed="12"/>
      </bottom>
    </border>
    <border>
      <left style="thin"/>
      <right style="thin"/>
      <top style="thin"/>
      <bottom>
        <color indexed="63"/>
      </bottom>
    </border>
    <border>
      <left style="thin"/>
      <right style="thin"/>
      <top style="thick">
        <color indexed="12"/>
      </top>
      <bottom>
        <color indexed="63"/>
      </bottom>
    </border>
    <border>
      <left style="thick">
        <color indexed="12"/>
      </left>
      <right style="thin"/>
      <top>
        <color indexed="63"/>
      </top>
      <bottom style="thin"/>
    </border>
    <border>
      <left style="thin"/>
      <right style="thick">
        <color indexed="12"/>
      </right>
      <top style="thick">
        <color indexed="12"/>
      </top>
      <bottom>
        <color indexed="63"/>
      </bottom>
    </border>
    <border>
      <left style="thin"/>
      <right style="thick">
        <color indexed="12"/>
      </right>
      <top>
        <color indexed="63"/>
      </top>
      <bottom style="thin"/>
    </border>
    <border>
      <left style="thin"/>
      <right style="thick">
        <color indexed="12"/>
      </right>
      <top>
        <color indexed="63"/>
      </top>
      <bottom style="thick">
        <color indexed="12"/>
      </bottom>
    </border>
    <border>
      <left>
        <color indexed="63"/>
      </left>
      <right>
        <color indexed="63"/>
      </right>
      <top style="thick">
        <color indexed="12"/>
      </top>
      <bottom style="thick">
        <color indexed="12"/>
      </bottom>
    </border>
    <border>
      <left>
        <color indexed="63"/>
      </left>
      <right style="thick">
        <color indexed="12"/>
      </right>
      <top style="thick">
        <color indexed="12"/>
      </top>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350">
    <xf numFmtId="0" fontId="0" fillId="0" borderId="0" xfId="0" applyAlignment="1">
      <alignment/>
    </xf>
    <xf numFmtId="0" fontId="0" fillId="0" borderId="0" xfId="0" applyFill="1" applyAlignment="1">
      <alignment/>
    </xf>
    <xf numFmtId="0" fontId="3" fillId="0" borderId="0" xfId="0" applyFont="1" applyFill="1" applyAlignment="1">
      <alignment/>
    </xf>
    <xf numFmtId="14" fontId="6" fillId="0" borderId="0" xfId="0" applyNumberFormat="1" applyFont="1" applyFill="1" applyAlignment="1">
      <alignment horizontal="center"/>
    </xf>
    <xf numFmtId="0" fontId="10" fillId="0" borderId="0" xfId="0" applyFont="1" applyFill="1" applyAlignment="1">
      <alignment/>
    </xf>
    <xf numFmtId="0" fontId="9" fillId="2" borderId="1" xfId="0" applyFont="1" applyFill="1" applyBorder="1" applyAlignment="1">
      <alignment horizontal="left"/>
    </xf>
    <xf numFmtId="0" fontId="9" fillId="2" borderId="1" xfId="0" applyFont="1" applyFill="1" applyBorder="1" applyAlignment="1">
      <alignment/>
    </xf>
    <xf numFmtId="0" fontId="11" fillId="0" borderId="0" xfId="0" applyFont="1" applyAlignment="1">
      <alignment wrapText="1"/>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Fill="1" applyAlignment="1">
      <alignment/>
    </xf>
    <xf numFmtId="0" fontId="3" fillId="0" borderId="0" xfId="0" applyFont="1" applyFill="1" applyBorder="1" applyAlignment="1">
      <alignment/>
    </xf>
    <xf numFmtId="0" fontId="7" fillId="0" borderId="0" xfId="0" applyFont="1" applyFill="1" applyAlignment="1">
      <alignment horizontal="right"/>
    </xf>
    <xf numFmtId="0" fontId="9" fillId="2" borderId="2" xfId="0" applyFont="1" applyFill="1" applyBorder="1" applyAlignment="1">
      <alignment/>
    </xf>
    <xf numFmtId="0" fontId="9" fillId="2" borderId="3" xfId="0" applyFont="1" applyFill="1" applyBorder="1" applyAlignment="1">
      <alignment/>
    </xf>
    <xf numFmtId="0" fontId="9" fillId="2" borderId="4" xfId="0" applyFont="1" applyFill="1" applyBorder="1" applyAlignment="1">
      <alignment/>
    </xf>
    <xf numFmtId="0" fontId="9" fillId="2" borderId="5" xfId="0" applyFont="1" applyFill="1" applyBorder="1" applyAlignment="1">
      <alignment/>
    </xf>
    <xf numFmtId="0" fontId="10" fillId="3" borderId="6" xfId="0" applyFont="1" applyFill="1" applyBorder="1" applyAlignment="1">
      <alignment/>
    </xf>
    <xf numFmtId="0" fontId="10" fillId="3" borderId="7" xfId="0" applyFont="1" applyFill="1" applyBorder="1" applyAlignment="1">
      <alignment/>
    </xf>
    <xf numFmtId="0" fontId="9" fillId="2" borderId="8" xfId="0" applyFont="1" applyFill="1" applyBorder="1" applyAlignment="1">
      <alignment/>
    </xf>
    <xf numFmtId="0" fontId="9" fillId="2" borderId="9" xfId="0" applyFont="1" applyFill="1" applyBorder="1" applyAlignment="1">
      <alignment horizontal="left"/>
    </xf>
    <xf numFmtId="0" fontId="9" fillId="2" borderId="9" xfId="0" applyFont="1" applyFill="1" applyBorder="1" applyAlignment="1">
      <alignment/>
    </xf>
    <xf numFmtId="0" fontId="5" fillId="0" borderId="0" xfId="0" applyFont="1" applyAlignment="1">
      <alignment horizontal="center"/>
    </xf>
    <xf numFmtId="0" fontId="9" fillId="2" borderId="10" xfId="0" applyFont="1" applyFill="1" applyBorder="1" applyAlignment="1">
      <alignment/>
    </xf>
    <xf numFmtId="0" fontId="9" fillId="2" borderId="11" xfId="0" applyFont="1" applyFill="1" applyBorder="1" applyAlignment="1">
      <alignment horizontal="left"/>
    </xf>
    <xf numFmtId="0" fontId="9" fillId="2" borderId="11" xfId="0" applyFont="1" applyFill="1" applyBorder="1" applyAlignment="1">
      <alignment/>
    </xf>
    <xf numFmtId="0" fontId="9" fillId="2" borderId="12" xfId="0" applyFont="1" applyFill="1" applyBorder="1" applyAlignment="1">
      <alignment/>
    </xf>
    <xf numFmtId="0" fontId="10" fillId="3" borderId="13" xfId="0" applyFont="1" applyFill="1" applyBorder="1" applyAlignment="1">
      <alignment/>
    </xf>
    <xf numFmtId="0" fontId="10" fillId="3" borderId="14" xfId="0" applyFont="1" applyFill="1" applyBorder="1" applyAlignment="1">
      <alignment/>
    </xf>
    <xf numFmtId="0" fontId="10" fillId="3" borderId="15" xfId="0" applyFont="1" applyFill="1" applyBorder="1" applyAlignment="1">
      <alignment/>
    </xf>
    <xf numFmtId="0" fontId="10" fillId="4" borderId="15" xfId="0" applyFont="1" applyFill="1" applyBorder="1" applyAlignment="1" applyProtection="1">
      <alignment/>
      <protection locked="0"/>
    </xf>
    <xf numFmtId="0" fontId="10" fillId="3" borderId="16" xfId="0" applyFont="1" applyFill="1" applyBorder="1" applyAlignment="1">
      <alignment/>
    </xf>
    <xf numFmtId="0" fontId="11" fillId="3" borderId="17" xfId="0" applyFont="1" applyFill="1" applyBorder="1" applyAlignment="1">
      <alignment/>
    </xf>
    <xf numFmtId="0" fontId="11" fillId="3" borderId="7" xfId="0" applyFont="1" applyFill="1" applyBorder="1" applyAlignment="1">
      <alignment/>
    </xf>
    <xf numFmtId="0" fontId="9" fillId="2" borderId="18" xfId="0" applyFont="1" applyFill="1" applyBorder="1" applyAlignment="1">
      <alignment/>
    </xf>
    <xf numFmtId="0" fontId="11" fillId="2" borderId="8" xfId="0" applyFont="1" applyFill="1" applyBorder="1" applyAlignment="1">
      <alignment/>
    </xf>
    <xf numFmtId="0" fontId="11" fillId="2" borderId="2" xfId="0" applyFont="1" applyFill="1" applyBorder="1" applyAlignment="1">
      <alignment/>
    </xf>
    <xf numFmtId="0" fontId="12" fillId="2" borderId="2" xfId="0" applyFont="1" applyFill="1" applyBorder="1" applyAlignment="1">
      <alignment/>
    </xf>
    <xf numFmtId="0" fontId="13" fillId="2" borderId="2" xfId="0" applyFont="1" applyFill="1" applyBorder="1" applyAlignment="1">
      <alignment/>
    </xf>
    <xf numFmtId="0" fontId="11" fillId="2" borderId="3" xfId="0" applyFont="1" applyFill="1" applyBorder="1" applyAlignment="1">
      <alignment/>
    </xf>
    <xf numFmtId="0" fontId="11" fillId="3" borderId="19" xfId="0" applyFont="1" applyFill="1" applyBorder="1" applyAlignment="1">
      <alignment/>
    </xf>
    <xf numFmtId="0" fontId="10" fillId="3" borderId="20" xfId="0" applyFont="1" applyFill="1" applyBorder="1" applyAlignment="1">
      <alignment/>
    </xf>
    <xf numFmtId="0" fontId="4" fillId="0" borderId="0" xfId="0" applyFont="1" applyFill="1" applyAlignment="1">
      <alignment horizontal="left"/>
    </xf>
    <xf numFmtId="0" fontId="5" fillId="0" borderId="0" xfId="0" applyFont="1" applyAlignment="1">
      <alignment horizontal="left"/>
    </xf>
    <xf numFmtId="0" fontId="14" fillId="0" borderId="0" xfId="20" applyFill="1" applyAlignment="1">
      <alignment/>
    </xf>
    <xf numFmtId="0" fontId="9" fillId="0" borderId="21" xfId="0" applyFont="1" applyFill="1" applyBorder="1" applyAlignment="1">
      <alignment/>
    </xf>
    <xf numFmtId="0" fontId="3" fillId="0" borderId="21" xfId="0" applyFont="1" applyFill="1" applyBorder="1" applyAlignment="1">
      <alignment/>
    </xf>
    <xf numFmtId="0" fontId="9" fillId="0" borderId="0" xfId="0" applyFont="1" applyFill="1" applyAlignment="1">
      <alignment/>
    </xf>
    <xf numFmtId="0" fontId="0" fillId="0" borderId="0" xfId="0" applyFill="1" applyAlignment="1">
      <alignment horizontal="justify" vertical="top"/>
    </xf>
    <xf numFmtId="0" fontId="0" fillId="0" borderId="0" xfId="0" applyBorder="1" applyAlignment="1" applyProtection="1">
      <alignment/>
      <protection locked="0"/>
    </xf>
    <xf numFmtId="0" fontId="20" fillId="2" borderId="1" xfId="0" applyFont="1" applyFill="1" applyBorder="1" applyAlignment="1">
      <alignment horizontal="left"/>
    </xf>
    <xf numFmtId="0" fontId="20" fillId="2" borderId="1" xfId="0" applyFont="1" applyFill="1" applyBorder="1" applyAlignment="1">
      <alignment/>
    </xf>
    <xf numFmtId="0" fontId="19" fillId="0" borderId="0" xfId="20" applyFont="1" applyFill="1" applyAlignment="1" applyProtection="1">
      <alignment/>
      <protection locked="0"/>
    </xf>
    <xf numFmtId="0" fontId="10" fillId="0" borderId="0" xfId="0" applyFont="1" applyFill="1" applyAlignment="1" applyProtection="1">
      <alignment/>
      <protection/>
    </xf>
    <xf numFmtId="0" fontId="0" fillId="0" borderId="0" xfId="0" applyFill="1" applyAlignment="1" applyProtection="1">
      <alignment/>
      <protection/>
    </xf>
    <xf numFmtId="22" fontId="10" fillId="0" borderId="0" xfId="0" applyNumberFormat="1" applyFont="1" applyFill="1" applyBorder="1" applyAlignment="1" applyProtection="1">
      <alignment horizontal="left"/>
      <protection/>
    </xf>
    <xf numFmtId="0" fontId="26" fillId="2" borderId="2" xfId="0" applyFont="1" applyFill="1" applyBorder="1" applyAlignment="1">
      <alignment/>
    </xf>
    <xf numFmtId="0" fontId="9" fillId="2" borderId="22" xfId="0" applyFont="1" applyFill="1" applyBorder="1" applyAlignment="1">
      <alignment/>
    </xf>
    <xf numFmtId="0" fontId="9" fillId="2" borderId="21" xfId="0" applyFont="1" applyFill="1" applyBorder="1" applyAlignment="1">
      <alignment/>
    </xf>
    <xf numFmtId="3" fontId="19" fillId="0" borderId="0" xfId="20" applyNumberFormat="1" applyFont="1" applyFill="1" applyAlignment="1" applyProtection="1">
      <alignment/>
      <protection locked="0"/>
    </xf>
    <xf numFmtId="3" fontId="3" fillId="0" borderId="0" xfId="0" applyNumberFormat="1" applyFont="1" applyFill="1" applyAlignment="1">
      <alignment/>
    </xf>
    <xf numFmtId="3" fontId="10" fillId="3" borderId="15" xfId="0" applyNumberFormat="1" applyFont="1" applyFill="1" applyBorder="1" applyAlignment="1">
      <alignment/>
    </xf>
    <xf numFmtId="3" fontId="10" fillId="5" borderId="23" xfId="17" applyNumberFormat="1" applyFont="1" applyFill="1" applyBorder="1" applyAlignment="1">
      <alignment/>
    </xf>
    <xf numFmtId="3" fontId="10" fillId="6" borderId="23" xfId="17" applyNumberFormat="1" applyFont="1" applyFill="1" applyBorder="1" applyAlignment="1" applyProtection="1">
      <alignment/>
      <protection locked="0"/>
    </xf>
    <xf numFmtId="3" fontId="10" fillId="3" borderId="23" xfId="17" applyNumberFormat="1" applyFont="1" applyFill="1" applyBorder="1" applyAlignment="1">
      <alignment/>
    </xf>
    <xf numFmtId="3" fontId="10" fillId="3" borderId="17" xfId="17" applyNumberFormat="1" applyFont="1" applyFill="1" applyBorder="1" applyAlignment="1">
      <alignment/>
    </xf>
    <xf numFmtId="3" fontId="10" fillId="4" borderId="15" xfId="0" applyNumberFormat="1" applyFont="1" applyFill="1" applyBorder="1" applyAlignment="1" applyProtection="1">
      <alignment/>
      <protection locked="0"/>
    </xf>
    <xf numFmtId="3" fontId="10" fillId="0" borderId="23" xfId="17" applyNumberFormat="1" applyFont="1" applyBorder="1" applyAlignment="1" applyProtection="1">
      <alignment/>
      <protection locked="0"/>
    </xf>
    <xf numFmtId="3" fontId="10" fillId="0" borderId="17" xfId="17" applyNumberFormat="1" applyFont="1" applyBorder="1" applyAlignment="1" applyProtection="1">
      <alignment/>
      <protection locked="0"/>
    </xf>
    <xf numFmtId="3" fontId="10" fillId="0" borderId="23" xfId="17" applyNumberFormat="1" applyFont="1" applyFill="1" applyBorder="1" applyAlignment="1" applyProtection="1">
      <alignment/>
      <protection locked="0"/>
    </xf>
    <xf numFmtId="3" fontId="10" fillId="3" borderId="24" xfId="0" applyNumberFormat="1" applyFont="1" applyFill="1" applyBorder="1" applyAlignment="1">
      <alignment/>
    </xf>
    <xf numFmtId="3" fontId="10" fillId="3" borderId="25" xfId="17" applyNumberFormat="1" applyFont="1" applyFill="1" applyBorder="1" applyAlignment="1">
      <alignment/>
    </xf>
    <xf numFmtId="3" fontId="10" fillId="3" borderId="23" xfId="17" applyNumberFormat="1" applyFont="1" applyFill="1" applyBorder="1" applyAlignment="1" applyProtection="1">
      <alignment/>
      <protection/>
    </xf>
    <xf numFmtId="3" fontId="0" fillId="0" borderId="0" xfId="0" applyNumberFormat="1" applyFill="1" applyAlignment="1">
      <alignment/>
    </xf>
    <xf numFmtId="3" fontId="6" fillId="0" borderId="0" xfId="0" applyNumberFormat="1" applyFont="1" applyFill="1" applyAlignment="1">
      <alignment horizontal="center"/>
    </xf>
    <xf numFmtId="3" fontId="10" fillId="5" borderId="26" xfId="17" applyNumberFormat="1" applyFont="1" applyFill="1" applyBorder="1" applyAlignment="1">
      <alignment/>
    </xf>
    <xf numFmtId="3" fontId="10" fillId="3" borderId="19" xfId="17" applyNumberFormat="1" applyFont="1" applyFill="1" applyBorder="1" applyAlignment="1">
      <alignment/>
    </xf>
    <xf numFmtId="3" fontId="10" fillId="3" borderId="24" xfId="17" applyNumberFormat="1" applyFont="1" applyFill="1" applyBorder="1" applyAlignment="1">
      <alignment/>
    </xf>
    <xf numFmtId="3" fontId="10" fillId="3" borderId="27" xfId="17" applyNumberFormat="1" applyFont="1" applyFill="1" applyBorder="1" applyAlignment="1">
      <alignment/>
    </xf>
    <xf numFmtId="3" fontId="10" fillId="3" borderId="28" xfId="17" applyNumberFormat="1" applyFont="1" applyFill="1" applyBorder="1" applyAlignment="1">
      <alignment/>
    </xf>
    <xf numFmtId="3" fontId="10" fillId="3" borderId="6" xfId="0" applyNumberFormat="1" applyFont="1" applyFill="1" applyBorder="1" applyAlignment="1">
      <alignment/>
    </xf>
    <xf numFmtId="3" fontId="10" fillId="3" borderId="13" xfId="0" applyNumberFormat="1" applyFont="1" applyFill="1" applyBorder="1" applyAlignment="1">
      <alignment/>
    </xf>
    <xf numFmtId="3" fontId="10" fillId="0" borderId="0" xfId="0" applyNumberFormat="1" applyFont="1" applyFill="1" applyAlignment="1">
      <alignment/>
    </xf>
    <xf numFmtId="3" fontId="11" fillId="0" borderId="0" xfId="0" applyNumberFormat="1" applyFont="1" applyFill="1" applyAlignment="1">
      <alignment/>
    </xf>
    <xf numFmtId="3" fontId="5" fillId="0" borderId="0" xfId="0" applyNumberFormat="1" applyFont="1" applyAlignment="1">
      <alignment horizontal="center"/>
    </xf>
    <xf numFmtId="3" fontId="0" fillId="0" borderId="0" xfId="0" applyNumberFormat="1" applyAlignment="1">
      <alignment/>
    </xf>
    <xf numFmtId="3" fontId="10" fillId="6" borderId="29" xfId="17" applyNumberFormat="1" applyFont="1" applyFill="1" applyBorder="1" applyAlignment="1" applyProtection="1">
      <alignment/>
      <protection locked="0"/>
    </xf>
    <xf numFmtId="3" fontId="10" fillId="3" borderId="29" xfId="17" applyNumberFormat="1" applyFont="1" applyFill="1" applyBorder="1" applyAlignment="1">
      <alignment/>
    </xf>
    <xf numFmtId="3" fontId="11" fillId="0" borderId="0" xfId="0" applyNumberFormat="1" applyFont="1" applyAlignment="1">
      <alignment/>
    </xf>
    <xf numFmtId="3" fontId="10" fillId="0" borderId="0" xfId="17" applyNumberFormat="1" applyFont="1" applyBorder="1" applyAlignment="1" applyProtection="1">
      <alignment/>
      <protection locked="0"/>
    </xf>
    <xf numFmtId="3" fontId="12" fillId="0" borderId="0" xfId="0" applyNumberFormat="1" applyFont="1" applyAlignment="1">
      <alignment/>
    </xf>
    <xf numFmtId="3" fontId="13" fillId="0" borderId="0" xfId="0" applyNumberFormat="1" applyFont="1" applyAlignment="1">
      <alignment/>
    </xf>
    <xf numFmtId="3" fontId="10" fillId="3" borderId="7" xfId="0" applyNumberFormat="1" applyFont="1" applyFill="1" applyBorder="1" applyAlignment="1">
      <alignment/>
    </xf>
    <xf numFmtId="3" fontId="10" fillId="0" borderId="0" xfId="0" applyNumberFormat="1" applyFont="1" applyFill="1" applyAlignment="1" applyProtection="1">
      <alignment/>
      <protection locked="0"/>
    </xf>
    <xf numFmtId="3" fontId="11" fillId="3" borderId="29" xfId="0" applyNumberFormat="1" applyFont="1" applyFill="1" applyBorder="1" applyAlignment="1">
      <alignment/>
    </xf>
    <xf numFmtId="3" fontId="10" fillId="5" borderId="23" xfId="17" applyNumberFormat="1" applyFont="1" applyFill="1" applyBorder="1" applyAlignment="1" applyProtection="1">
      <alignment/>
      <protection/>
    </xf>
    <xf numFmtId="3" fontId="11" fillId="3" borderId="23" xfId="0" applyNumberFormat="1" applyFont="1" applyFill="1" applyBorder="1" applyAlignment="1">
      <alignment/>
    </xf>
    <xf numFmtId="3" fontId="11" fillId="0" borderId="23" xfId="17" applyNumberFormat="1" applyFont="1" applyBorder="1" applyAlignment="1" applyProtection="1">
      <alignment/>
      <protection locked="0"/>
    </xf>
    <xf numFmtId="3" fontId="11" fillId="3" borderId="13" xfId="0" applyNumberFormat="1" applyFont="1" applyFill="1" applyBorder="1" applyAlignment="1">
      <alignment/>
    </xf>
    <xf numFmtId="3" fontId="10" fillId="0" borderId="0" xfId="0" applyNumberFormat="1" applyFont="1" applyFill="1" applyAlignment="1" applyProtection="1">
      <alignment/>
      <protection/>
    </xf>
    <xf numFmtId="3" fontId="10" fillId="3" borderId="30" xfId="17" applyNumberFormat="1" applyFont="1" applyFill="1" applyBorder="1" applyAlignment="1">
      <alignment/>
    </xf>
    <xf numFmtId="0" fontId="9" fillId="2" borderId="22" xfId="0" applyFont="1" applyFill="1" applyBorder="1" applyAlignment="1">
      <alignment horizontal="left"/>
    </xf>
    <xf numFmtId="0" fontId="9" fillId="2" borderId="31" xfId="0" applyFont="1" applyFill="1" applyBorder="1" applyAlignment="1">
      <alignment/>
    </xf>
    <xf numFmtId="3" fontId="10" fillId="3" borderId="32" xfId="17" applyNumberFormat="1" applyFont="1" applyFill="1" applyBorder="1" applyAlignment="1">
      <alignment/>
    </xf>
    <xf numFmtId="0" fontId="8" fillId="2" borderId="33" xfId="0" applyFont="1" applyFill="1" applyBorder="1" applyAlignment="1">
      <alignment horizontal="center" wrapText="1"/>
    </xf>
    <xf numFmtId="0" fontId="8" fillId="2" borderId="34" xfId="0" applyFont="1" applyFill="1" applyBorder="1" applyAlignment="1">
      <alignment horizontal="center" wrapText="1"/>
    </xf>
    <xf numFmtId="3" fontId="8" fillId="2" borderId="34" xfId="0" applyNumberFormat="1" applyFont="1" applyFill="1" applyBorder="1" applyAlignment="1">
      <alignment horizontal="center" wrapText="1"/>
    </xf>
    <xf numFmtId="0" fontId="9" fillId="2" borderId="1" xfId="0" applyFont="1" applyFill="1" applyBorder="1" applyAlignment="1">
      <alignment/>
    </xf>
    <xf numFmtId="0" fontId="9" fillId="2" borderId="12" xfId="0" applyFont="1" applyFill="1" applyBorder="1" applyAlignment="1">
      <alignment/>
    </xf>
    <xf numFmtId="0" fontId="6" fillId="2" borderId="22" xfId="20" applyFont="1" applyFill="1" applyBorder="1" applyAlignment="1" applyProtection="1">
      <alignment/>
      <protection locked="0"/>
    </xf>
    <xf numFmtId="0" fontId="6" fillId="2" borderId="22" xfId="0" applyFont="1" applyFill="1" applyBorder="1" applyAlignment="1">
      <alignment/>
    </xf>
    <xf numFmtId="0" fontId="27" fillId="2" borderId="2" xfId="0" applyFont="1" applyFill="1" applyBorder="1" applyAlignment="1">
      <alignment/>
    </xf>
    <xf numFmtId="0" fontId="27" fillId="2" borderId="35" xfId="0" applyFont="1" applyFill="1" applyBorder="1" applyAlignment="1">
      <alignment/>
    </xf>
    <xf numFmtId="0" fontId="27" fillId="2" borderId="3" xfId="0" applyFont="1" applyFill="1" applyBorder="1" applyAlignment="1">
      <alignment/>
    </xf>
    <xf numFmtId="0" fontId="6" fillId="2" borderId="1" xfId="0" applyFont="1" applyFill="1" applyBorder="1" applyAlignment="1">
      <alignment/>
    </xf>
    <xf numFmtId="0" fontId="6" fillId="2" borderId="1" xfId="0" applyFont="1" applyFill="1" applyBorder="1" applyAlignment="1">
      <alignment/>
    </xf>
    <xf numFmtId="0" fontId="6" fillId="2" borderId="4" xfId="0" applyFont="1" applyFill="1" applyBorder="1" applyAlignment="1">
      <alignment/>
    </xf>
    <xf numFmtId="0" fontId="6" fillId="2" borderId="1" xfId="0" applyFont="1" applyFill="1" applyBorder="1" applyAlignment="1">
      <alignment horizontal="left"/>
    </xf>
    <xf numFmtId="0" fontId="29" fillId="0" borderId="0" xfId="0" applyFont="1" applyFill="1" applyAlignment="1">
      <alignment/>
    </xf>
    <xf numFmtId="3" fontId="9" fillId="2" borderId="34" xfId="0" applyNumberFormat="1" applyFont="1" applyFill="1" applyBorder="1" applyAlignment="1">
      <alignment horizontal="center" wrapText="1"/>
    </xf>
    <xf numFmtId="0" fontId="8" fillId="2" borderId="10" xfId="0" applyFont="1" applyFill="1" applyBorder="1" applyAlignment="1">
      <alignment horizontal="left"/>
    </xf>
    <xf numFmtId="0" fontId="8" fillId="2" borderId="11" xfId="0" applyFont="1" applyFill="1" applyBorder="1" applyAlignment="1">
      <alignment horizontal="left"/>
    </xf>
    <xf numFmtId="0" fontId="8" fillId="2" borderId="11" xfId="0" applyFont="1" applyFill="1" applyBorder="1" applyAlignment="1">
      <alignment wrapText="1"/>
    </xf>
    <xf numFmtId="0" fontId="9" fillId="2" borderId="10" xfId="0" applyFont="1" applyFill="1" applyBorder="1" applyAlignment="1">
      <alignment/>
    </xf>
    <xf numFmtId="0" fontId="9" fillId="2" borderId="2" xfId="0" applyFont="1" applyFill="1" applyBorder="1" applyAlignment="1">
      <alignment/>
    </xf>
    <xf numFmtId="0" fontId="9" fillId="2" borderId="35" xfId="0" applyFont="1" applyFill="1" applyBorder="1" applyAlignment="1">
      <alignment/>
    </xf>
    <xf numFmtId="0" fontId="9" fillId="2" borderId="3" xfId="0" applyFont="1" applyFill="1" applyBorder="1" applyAlignment="1">
      <alignment/>
    </xf>
    <xf numFmtId="0" fontId="9" fillId="2" borderId="4" xfId="0" applyFont="1" applyFill="1" applyBorder="1" applyAlignment="1">
      <alignment/>
    </xf>
    <xf numFmtId="0" fontId="6" fillId="2" borderId="11" xfId="0" applyFont="1" applyFill="1" applyBorder="1" applyAlignment="1">
      <alignment horizontal="left"/>
    </xf>
    <xf numFmtId="0" fontId="6" fillId="2" borderId="11" xfId="0" applyFont="1" applyFill="1" applyBorder="1" applyAlignment="1">
      <alignment/>
    </xf>
    <xf numFmtId="3" fontId="3" fillId="3" borderId="14" xfId="0" applyNumberFormat="1" applyFont="1" applyFill="1" applyBorder="1" applyAlignment="1">
      <alignment/>
    </xf>
    <xf numFmtId="3" fontId="3" fillId="6" borderId="36" xfId="17" applyNumberFormat="1" applyFont="1" applyFill="1" applyBorder="1" applyAlignment="1" applyProtection="1">
      <alignment/>
      <protection locked="0"/>
    </xf>
    <xf numFmtId="3" fontId="3" fillId="3" borderId="37" xfId="17" applyNumberFormat="1" applyFont="1" applyFill="1" applyBorder="1" applyAlignment="1">
      <alignment/>
    </xf>
    <xf numFmtId="3" fontId="3" fillId="3" borderId="19" xfId="17" applyNumberFormat="1" applyFont="1" applyFill="1" applyBorder="1" applyAlignment="1">
      <alignment/>
    </xf>
    <xf numFmtId="3" fontId="3" fillId="3" borderId="15" xfId="0" applyNumberFormat="1" applyFont="1" applyFill="1" applyBorder="1" applyAlignment="1">
      <alignment/>
    </xf>
    <xf numFmtId="3" fontId="3" fillId="3" borderId="23" xfId="17" applyNumberFormat="1" applyFont="1" applyFill="1" applyBorder="1" applyAlignment="1">
      <alignment/>
    </xf>
    <xf numFmtId="3" fontId="3" fillId="3" borderId="17" xfId="17" applyNumberFormat="1" applyFont="1" applyFill="1" applyBorder="1" applyAlignment="1">
      <alignment/>
    </xf>
    <xf numFmtId="3" fontId="3" fillId="4" borderId="15" xfId="0" applyNumberFormat="1" applyFont="1" applyFill="1" applyBorder="1" applyAlignment="1" applyProtection="1">
      <alignment/>
      <protection locked="0"/>
    </xf>
    <xf numFmtId="3" fontId="3" fillId="0" borderId="23" xfId="17" applyNumberFormat="1" applyFont="1" applyFill="1" applyBorder="1" applyAlignment="1" applyProtection="1">
      <alignment/>
      <protection locked="0"/>
    </xf>
    <xf numFmtId="0" fontId="30" fillId="2" borderId="1" xfId="0" applyFont="1" applyFill="1" applyBorder="1" applyAlignment="1">
      <alignment/>
    </xf>
    <xf numFmtId="0" fontId="31" fillId="2" borderId="1" xfId="20" applyFont="1" applyFill="1" applyBorder="1" applyAlignment="1" applyProtection="1">
      <alignment horizontal="left"/>
      <protection locked="0"/>
    </xf>
    <xf numFmtId="0" fontId="31" fillId="2" borderId="1" xfId="20" applyFont="1" applyFill="1" applyBorder="1" applyAlignment="1" applyProtection="1">
      <alignment/>
      <protection locked="0"/>
    </xf>
    <xf numFmtId="0" fontId="6" fillId="2" borderId="1" xfId="0" applyFont="1" applyFill="1" applyBorder="1" applyAlignment="1">
      <alignment wrapText="1"/>
    </xf>
    <xf numFmtId="3" fontId="3" fillId="5" borderId="26" xfId="17" applyNumberFormat="1" applyFont="1" applyFill="1" applyBorder="1" applyAlignment="1">
      <alignment/>
    </xf>
    <xf numFmtId="3" fontId="3" fillId="6" borderId="29" xfId="17" applyNumberFormat="1" applyFont="1" applyFill="1" applyBorder="1" applyAlignment="1" applyProtection="1">
      <alignment/>
      <protection locked="0"/>
    </xf>
    <xf numFmtId="3" fontId="3" fillId="3" borderId="19" xfId="17" applyNumberFormat="1" applyFont="1" applyFill="1" applyBorder="1" applyAlignment="1">
      <alignment/>
    </xf>
    <xf numFmtId="3" fontId="3" fillId="3" borderId="24" xfId="17" applyNumberFormat="1" applyFont="1" applyFill="1" applyBorder="1" applyAlignment="1">
      <alignment/>
    </xf>
    <xf numFmtId="3" fontId="3" fillId="0" borderId="23" xfId="17" applyNumberFormat="1" applyFont="1" applyBorder="1" applyAlignment="1" applyProtection="1">
      <alignment/>
      <protection locked="0"/>
    </xf>
    <xf numFmtId="3" fontId="3" fillId="3" borderId="17" xfId="17" applyNumberFormat="1" applyFont="1" applyFill="1" applyBorder="1" applyAlignment="1">
      <alignment/>
    </xf>
    <xf numFmtId="3" fontId="3" fillId="5" borderId="23" xfId="17" applyNumberFormat="1" applyFont="1" applyFill="1" applyBorder="1" applyAlignment="1">
      <alignment/>
    </xf>
    <xf numFmtId="3" fontId="3" fillId="3" borderId="23" xfId="17" applyNumberFormat="1" applyFont="1" applyFill="1" applyBorder="1" applyAlignment="1">
      <alignment/>
    </xf>
    <xf numFmtId="3" fontId="3" fillId="0" borderId="17" xfId="17" applyNumberFormat="1" applyFont="1" applyBorder="1" applyAlignment="1" applyProtection="1">
      <alignment/>
      <protection locked="0"/>
    </xf>
    <xf numFmtId="0" fontId="6" fillId="2" borderId="9" xfId="0" applyFont="1" applyFill="1" applyBorder="1" applyAlignment="1">
      <alignment horizontal="left"/>
    </xf>
    <xf numFmtId="0" fontId="6" fillId="2" borderId="9" xfId="0" applyFont="1" applyFill="1" applyBorder="1" applyAlignment="1">
      <alignment/>
    </xf>
    <xf numFmtId="3" fontId="3" fillId="6" borderId="19" xfId="17" applyNumberFormat="1" applyFont="1" applyFill="1" applyBorder="1" applyAlignment="1" applyProtection="1">
      <alignment/>
      <protection locked="0"/>
    </xf>
    <xf numFmtId="0" fontId="6" fillId="2" borderId="1" xfId="0" applyFont="1" applyFill="1" applyBorder="1" applyAlignment="1">
      <alignment horizontal="left"/>
    </xf>
    <xf numFmtId="0" fontId="32" fillId="2" borderId="2" xfId="0" applyFont="1" applyFill="1" applyBorder="1" applyAlignment="1">
      <alignment/>
    </xf>
    <xf numFmtId="0" fontId="33" fillId="2" borderId="1" xfId="20" applyFont="1" applyFill="1" applyBorder="1" applyAlignment="1" applyProtection="1">
      <alignment horizontal="left"/>
      <protection locked="0"/>
    </xf>
    <xf numFmtId="0" fontId="32" fillId="2" borderId="0" xfId="0" applyFont="1" applyFill="1" applyAlignment="1">
      <alignment/>
    </xf>
    <xf numFmtId="0" fontId="32" fillId="2" borderId="1" xfId="0" applyFont="1" applyFill="1" applyBorder="1" applyAlignment="1">
      <alignment/>
    </xf>
    <xf numFmtId="0" fontId="3" fillId="3" borderId="15" xfId="0" applyFont="1" applyFill="1" applyBorder="1" applyAlignment="1">
      <alignment/>
    </xf>
    <xf numFmtId="37" fontId="3" fillId="5" borderId="26" xfId="17" applyNumberFormat="1" applyFont="1" applyFill="1" applyBorder="1" applyAlignment="1">
      <alignment/>
    </xf>
    <xf numFmtId="37" fontId="3" fillId="6" borderId="29" xfId="17" applyNumberFormat="1" applyFont="1" applyFill="1" applyBorder="1" applyAlignment="1" applyProtection="1">
      <alignment/>
      <protection locked="0"/>
    </xf>
    <xf numFmtId="37" fontId="3" fillId="3" borderId="29" xfId="17" applyNumberFormat="1" applyFont="1" applyFill="1" applyBorder="1" applyAlignment="1">
      <alignment/>
    </xf>
    <xf numFmtId="0" fontId="0" fillId="3" borderId="19" xfId="0" applyFont="1" applyFill="1" applyBorder="1" applyAlignment="1">
      <alignment/>
    </xf>
    <xf numFmtId="37" fontId="3" fillId="3" borderId="24" xfId="17" applyNumberFormat="1" applyFont="1" applyFill="1" applyBorder="1" applyAlignment="1">
      <alignment/>
    </xf>
    <xf numFmtId="37" fontId="3" fillId="0" borderId="23" xfId="17" applyNumberFormat="1" applyFont="1" applyBorder="1" applyAlignment="1" applyProtection="1">
      <alignment/>
      <protection locked="0"/>
    </xf>
    <xf numFmtId="37" fontId="3" fillId="3" borderId="23" xfId="17" applyNumberFormat="1" applyFont="1" applyFill="1" applyBorder="1" applyAlignment="1">
      <alignment/>
    </xf>
    <xf numFmtId="0" fontId="0" fillId="3" borderId="17" xfId="0" applyFont="1" applyFill="1" applyBorder="1" applyAlignment="1">
      <alignment/>
    </xf>
    <xf numFmtId="0" fontId="3" fillId="4" borderId="15" xfId="0" applyFont="1" applyFill="1" applyBorder="1" applyAlignment="1" applyProtection="1">
      <alignment/>
      <protection locked="0"/>
    </xf>
    <xf numFmtId="37" fontId="3" fillId="5" borderId="23" xfId="17" applyNumberFormat="1" applyFont="1" applyFill="1" applyBorder="1" applyAlignment="1">
      <alignment/>
    </xf>
    <xf numFmtId="37" fontId="3" fillId="0" borderId="23" xfId="17" applyNumberFormat="1" applyFont="1" applyFill="1" applyBorder="1" applyAlignment="1" applyProtection="1">
      <alignment/>
      <protection locked="0"/>
    </xf>
    <xf numFmtId="0" fontId="3" fillId="3" borderId="6" xfId="0" applyFont="1" applyFill="1" applyBorder="1" applyAlignment="1">
      <alignment/>
    </xf>
    <xf numFmtId="3" fontId="3" fillId="3" borderId="29" xfId="17" applyNumberFormat="1" applyFont="1" applyFill="1" applyBorder="1" applyAlignment="1">
      <alignment/>
    </xf>
    <xf numFmtId="3" fontId="3" fillId="0" borderId="23" xfId="17" applyNumberFormat="1" applyFont="1" applyFill="1" applyBorder="1" applyAlignment="1" applyProtection="1">
      <alignment/>
      <protection locked="0"/>
    </xf>
    <xf numFmtId="0" fontId="9" fillId="2" borderId="34" xfId="0" applyFont="1" applyFill="1" applyBorder="1" applyAlignment="1">
      <alignment horizontal="center" wrapText="1"/>
    </xf>
    <xf numFmtId="0" fontId="23" fillId="0" borderId="0" xfId="0" applyFont="1" applyAlignment="1">
      <alignment horizontal="center"/>
    </xf>
    <xf numFmtId="3" fontId="3" fillId="6" borderId="29" xfId="17" applyNumberFormat="1" applyFont="1" applyFill="1" applyBorder="1" applyAlignment="1" applyProtection="1">
      <alignment/>
      <protection locked="0"/>
    </xf>
    <xf numFmtId="0" fontId="3" fillId="4" borderId="15" xfId="0" applyFont="1" applyFill="1" applyBorder="1" applyAlignment="1" applyProtection="1">
      <alignment/>
      <protection locked="0"/>
    </xf>
    <xf numFmtId="4" fontId="3" fillId="4" borderId="15" xfId="0" applyNumberFormat="1" applyFont="1" applyFill="1" applyBorder="1" applyAlignment="1" applyProtection="1">
      <alignment/>
      <protection locked="0"/>
    </xf>
    <xf numFmtId="4" fontId="28" fillId="4" borderId="15" xfId="0" applyNumberFormat="1" applyFont="1" applyFill="1" applyBorder="1" applyAlignment="1" applyProtection="1">
      <alignment/>
      <protection locked="0"/>
    </xf>
    <xf numFmtId="3" fontId="3" fillId="5" borderId="23" xfId="17" applyNumberFormat="1" applyFont="1" applyFill="1" applyBorder="1" applyAlignment="1" applyProtection="1">
      <alignment/>
      <protection/>
    </xf>
    <xf numFmtId="3" fontId="3" fillId="3" borderId="24" xfId="17" applyNumberFormat="1" applyFont="1" applyFill="1" applyBorder="1" applyAlignment="1" applyProtection="1">
      <alignment/>
      <protection/>
    </xf>
    <xf numFmtId="3" fontId="3" fillId="5" borderId="30" xfId="17" applyNumberFormat="1" applyFont="1" applyFill="1" applyBorder="1" applyAlignment="1" applyProtection="1">
      <alignment/>
      <protection/>
    </xf>
    <xf numFmtId="3" fontId="0" fillId="5" borderId="32" xfId="17" applyNumberFormat="1" applyFont="1" applyFill="1" applyBorder="1" applyAlignment="1" applyProtection="1">
      <alignment/>
      <protection/>
    </xf>
    <xf numFmtId="3" fontId="10" fillId="3" borderId="6" xfId="0" applyNumberFormat="1" applyFont="1" applyFill="1" applyBorder="1" applyAlignment="1" applyProtection="1">
      <alignment/>
      <protection/>
    </xf>
    <xf numFmtId="3" fontId="10" fillId="3" borderId="16" xfId="0" applyNumberFormat="1" applyFont="1" applyFill="1" applyBorder="1" applyAlignment="1" applyProtection="1">
      <alignment/>
      <protection/>
    </xf>
    <xf numFmtId="3" fontId="10" fillId="3" borderId="13" xfId="0" applyNumberFormat="1" applyFont="1" applyFill="1" applyBorder="1" applyAlignment="1" applyProtection="1">
      <alignment/>
      <protection/>
    </xf>
    <xf numFmtId="3" fontId="28" fillId="7" borderId="14" xfId="17" applyNumberFormat="1" applyFont="1" applyFill="1" applyBorder="1" applyAlignment="1" applyProtection="1">
      <alignment wrapText="1"/>
      <protection/>
    </xf>
    <xf numFmtId="3" fontId="28" fillId="3" borderId="26" xfId="17" applyNumberFormat="1" applyFont="1" applyFill="1" applyBorder="1" applyAlignment="1" applyProtection="1">
      <alignment/>
      <protection/>
    </xf>
    <xf numFmtId="3" fontId="28" fillId="3" borderId="15" xfId="0" applyNumberFormat="1" applyFont="1" applyFill="1" applyBorder="1" applyAlignment="1" applyProtection="1">
      <alignment/>
      <protection/>
    </xf>
    <xf numFmtId="3" fontId="28" fillId="5" borderId="24" xfId="17" applyNumberFormat="1" applyFont="1" applyFill="1" applyBorder="1" applyAlignment="1" applyProtection="1">
      <alignment/>
      <protection/>
    </xf>
    <xf numFmtId="0" fontId="10" fillId="3" borderId="38" xfId="0" applyFont="1" applyFill="1" applyBorder="1" applyAlignment="1" applyProtection="1">
      <alignment/>
      <protection/>
    </xf>
    <xf numFmtId="0" fontId="10" fillId="0" borderId="23" xfId="0" applyFont="1" applyFill="1" applyBorder="1" applyAlignment="1">
      <alignment/>
    </xf>
    <xf numFmtId="0" fontId="0" fillId="0" borderId="0" xfId="0" applyFont="1" applyFill="1" applyAlignment="1">
      <alignment/>
    </xf>
    <xf numFmtId="0" fontId="3" fillId="0" borderId="23" xfId="0" applyFont="1" applyFill="1" applyBorder="1" applyAlignment="1">
      <alignment/>
    </xf>
    <xf numFmtId="3" fontId="3" fillId="6" borderId="23" xfId="17" applyNumberFormat="1" applyFont="1" applyFill="1" applyBorder="1" applyAlignment="1" applyProtection="1">
      <alignment/>
      <protection locked="0"/>
    </xf>
    <xf numFmtId="4" fontId="3" fillId="4" borderId="23" xfId="0" applyNumberFormat="1" applyFont="1" applyFill="1" applyBorder="1" applyAlignment="1" applyProtection="1">
      <alignment/>
      <protection locked="0"/>
    </xf>
    <xf numFmtId="0" fontId="0" fillId="0" borderId="0" xfId="0" applyFont="1" applyFill="1" applyAlignment="1">
      <alignment/>
    </xf>
    <xf numFmtId="0" fontId="11" fillId="0" borderId="0" xfId="0" applyFont="1" applyFill="1" applyAlignment="1" applyProtection="1">
      <alignment/>
      <protection locked="0"/>
    </xf>
    <xf numFmtId="0" fontId="10" fillId="0" borderId="0" xfId="0" applyFont="1" applyFill="1" applyAlignment="1" applyProtection="1">
      <alignment/>
      <protection locked="0"/>
    </xf>
    <xf numFmtId="4" fontId="10" fillId="4" borderId="23" xfId="0" applyNumberFormat="1" applyFont="1" applyFill="1" applyBorder="1" applyAlignment="1" applyProtection="1">
      <alignment/>
      <protection locked="0"/>
    </xf>
    <xf numFmtId="3" fontId="10" fillId="3" borderId="15" xfId="0" applyNumberFormat="1" applyFont="1" applyFill="1" applyBorder="1" applyAlignment="1" applyProtection="1">
      <alignment/>
      <protection/>
    </xf>
    <xf numFmtId="3" fontId="10" fillId="5" borderId="26" xfId="17" applyNumberFormat="1" applyFont="1" applyFill="1" applyBorder="1" applyAlignment="1" applyProtection="1">
      <alignment/>
      <protection/>
    </xf>
    <xf numFmtId="3" fontId="10" fillId="3" borderId="29" xfId="17" applyNumberFormat="1" applyFont="1" applyFill="1" applyBorder="1" applyAlignment="1" applyProtection="1">
      <alignment/>
      <protection/>
    </xf>
    <xf numFmtId="3" fontId="10" fillId="3" borderId="19" xfId="17" applyNumberFormat="1" applyFont="1" applyFill="1" applyBorder="1" applyAlignment="1" applyProtection="1">
      <alignment/>
      <protection/>
    </xf>
    <xf numFmtId="3" fontId="10" fillId="3" borderId="24" xfId="17" applyNumberFormat="1" applyFont="1" applyFill="1" applyBorder="1" applyAlignment="1" applyProtection="1">
      <alignment/>
      <protection/>
    </xf>
    <xf numFmtId="3" fontId="10" fillId="3" borderId="17" xfId="17" applyNumberFormat="1" applyFont="1" applyFill="1" applyBorder="1" applyAlignment="1" applyProtection="1">
      <alignment/>
      <protection/>
    </xf>
    <xf numFmtId="3" fontId="10" fillId="3" borderId="16" xfId="0" applyNumberFormat="1" applyFont="1" applyFill="1" applyBorder="1" applyAlignment="1" applyProtection="1">
      <alignment/>
      <protection/>
    </xf>
    <xf numFmtId="3" fontId="10" fillId="3" borderId="6" xfId="0" applyNumberFormat="1" applyFont="1" applyFill="1" applyBorder="1" applyAlignment="1" applyProtection="1">
      <alignment/>
      <protection/>
    </xf>
    <xf numFmtId="3" fontId="10" fillId="3" borderId="13" xfId="0" applyNumberFormat="1" applyFont="1" applyFill="1" applyBorder="1" applyAlignment="1" applyProtection="1">
      <alignment/>
      <protection/>
    </xf>
    <xf numFmtId="3" fontId="10" fillId="3" borderId="7" xfId="0" applyNumberFormat="1" applyFont="1" applyFill="1" applyBorder="1" applyAlignment="1" applyProtection="1">
      <alignment/>
      <protection/>
    </xf>
    <xf numFmtId="3" fontId="11" fillId="0" borderId="0" xfId="0" applyNumberFormat="1" applyFont="1" applyAlignment="1" applyProtection="1">
      <alignment/>
      <protection locked="0"/>
    </xf>
    <xf numFmtId="3" fontId="12" fillId="0" borderId="0" xfId="0" applyNumberFormat="1" applyFont="1" applyAlignment="1" applyProtection="1">
      <alignment/>
      <protection locked="0"/>
    </xf>
    <xf numFmtId="3" fontId="10" fillId="0" borderId="39" xfId="17" applyNumberFormat="1" applyFont="1" applyBorder="1" applyAlignment="1" applyProtection="1">
      <alignment/>
      <protection locked="0"/>
    </xf>
    <xf numFmtId="3" fontId="10" fillId="3" borderId="39" xfId="17" applyNumberFormat="1" applyFont="1" applyFill="1" applyBorder="1" applyAlignment="1">
      <alignment/>
    </xf>
    <xf numFmtId="3" fontId="10" fillId="0" borderId="28" xfId="17" applyNumberFormat="1" applyFont="1" applyBorder="1" applyAlignment="1" applyProtection="1">
      <alignment/>
      <protection locked="0"/>
    </xf>
    <xf numFmtId="3" fontId="10" fillId="3" borderId="39" xfId="17" applyNumberFormat="1" applyFont="1" applyFill="1" applyBorder="1" applyAlignment="1" applyProtection="1">
      <alignment/>
      <protection/>
    </xf>
    <xf numFmtId="3" fontId="10" fillId="3" borderId="28" xfId="17" applyNumberFormat="1" applyFont="1" applyFill="1" applyBorder="1" applyAlignment="1" applyProtection="1">
      <alignment/>
      <protection/>
    </xf>
    <xf numFmtId="3" fontId="10" fillId="3" borderId="40" xfId="17" applyNumberFormat="1" applyFont="1" applyFill="1" applyBorder="1" applyAlignment="1">
      <alignment/>
    </xf>
    <xf numFmtId="3" fontId="10" fillId="0" borderId="39" xfId="17" applyNumberFormat="1" applyFont="1" applyFill="1" applyBorder="1" applyAlignment="1" applyProtection="1">
      <alignment/>
      <protection locked="0"/>
    </xf>
    <xf numFmtId="3" fontId="10" fillId="3" borderId="12" xfId="17" applyNumberFormat="1" applyFont="1" applyFill="1" applyBorder="1" applyAlignment="1">
      <alignment/>
    </xf>
    <xf numFmtId="0" fontId="10" fillId="4" borderId="16" xfId="0" applyFont="1" applyFill="1" applyBorder="1" applyAlignment="1" applyProtection="1">
      <alignment/>
      <protection locked="0"/>
    </xf>
    <xf numFmtId="3" fontId="10" fillId="5" borderId="13" xfId="17" applyNumberFormat="1" applyFont="1" applyFill="1" applyBorder="1" applyAlignment="1">
      <alignment/>
    </xf>
    <xf numFmtId="3" fontId="10" fillId="0" borderId="13" xfId="17" applyNumberFormat="1" applyFont="1" applyFill="1" applyBorder="1" applyAlignment="1" applyProtection="1">
      <alignment/>
      <protection locked="0"/>
    </xf>
    <xf numFmtId="3" fontId="6" fillId="8" borderId="23" xfId="17" applyNumberFormat="1" applyFont="1" applyFill="1" applyBorder="1" applyAlignment="1">
      <alignment/>
    </xf>
    <xf numFmtId="0" fontId="3" fillId="4" borderId="16" xfId="0" applyFont="1" applyFill="1" applyBorder="1" applyAlignment="1" applyProtection="1">
      <alignment/>
      <protection locked="0"/>
    </xf>
    <xf numFmtId="37" fontId="3" fillId="5" borderId="13" xfId="17" applyNumberFormat="1" applyFont="1" applyFill="1" applyBorder="1" applyAlignment="1">
      <alignment/>
    </xf>
    <xf numFmtId="37" fontId="3" fillId="0" borderId="13" xfId="17" applyNumberFormat="1" applyFont="1" applyFill="1" applyBorder="1" applyAlignment="1" applyProtection="1">
      <alignment/>
      <protection locked="0"/>
    </xf>
    <xf numFmtId="0" fontId="34" fillId="8" borderId="17" xfId="0" applyFont="1" applyFill="1" applyBorder="1" applyAlignment="1" quotePrefix="1">
      <alignment/>
    </xf>
    <xf numFmtId="3" fontId="3" fillId="3" borderId="28" xfId="17" applyNumberFormat="1" applyFont="1" applyFill="1" applyBorder="1" applyAlignment="1">
      <alignment/>
    </xf>
    <xf numFmtId="3" fontId="3" fillId="5" borderId="41" xfId="17" applyNumberFormat="1" applyFont="1" applyFill="1" applyBorder="1" applyAlignment="1">
      <alignment/>
    </xf>
    <xf numFmtId="3" fontId="10" fillId="4" borderId="16" xfId="0" applyNumberFormat="1" applyFont="1" applyFill="1" applyBorder="1" applyAlignment="1" applyProtection="1">
      <alignment/>
      <protection locked="0"/>
    </xf>
    <xf numFmtId="3" fontId="10" fillId="3" borderId="13" xfId="17" applyNumberFormat="1" applyFont="1" applyFill="1" applyBorder="1" applyAlignment="1">
      <alignment/>
    </xf>
    <xf numFmtId="3" fontId="28" fillId="3" borderId="42" xfId="17" applyNumberFormat="1" applyFont="1" applyFill="1" applyBorder="1" applyAlignment="1" applyProtection="1">
      <alignment/>
      <protection/>
    </xf>
    <xf numFmtId="3" fontId="28" fillId="3" borderId="28" xfId="17" applyNumberFormat="1" applyFont="1" applyFill="1" applyBorder="1" applyAlignment="1" applyProtection="1">
      <alignment/>
      <protection/>
    </xf>
    <xf numFmtId="3" fontId="28" fillId="3" borderId="17" xfId="17" applyNumberFormat="1" applyFont="1" applyFill="1" applyBorder="1" applyAlignment="1" applyProtection="1">
      <alignment/>
      <protection/>
    </xf>
    <xf numFmtId="3" fontId="28" fillId="6" borderId="43" xfId="17" applyNumberFormat="1" applyFont="1" applyFill="1" applyBorder="1" applyAlignment="1" applyProtection="1">
      <alignment/>
      <protection locked="0"/>
    </xf>
    <xf numFmtId="0" fontId="10" fillId="3" borderId="44" xfId="0" applyFont="1" applyFill="1" applyBorder="1" applyAlignment="1" applyProtection="1">
      <alignment/>
      <protection/>
    </xf>
    <xf numFmtId="3" fontId="6" fillId="8" borderId="17" xfId="17" applyNumberFormat="1" applyFont="1" applyFill="1" applyBorder="1" applyAlignment="1">
      <alignment/>
    </xf>
    <xf numFmtId="3" fontId="10" fillId="3" borderId="7" xfId="0" applyNumberFormat="1" applyFont="1" applyFill="1" applyBorder="1" applyAlignment="1" applyProtection="1">
      <alignment/>
      <protection/>
    </xf>
    <xf numFmtId="3" fontId="10" fillId="3" borderId="37" xfId="17" applyNumberFormat="1" applyFont="1" applyFill="1" applyBorder="1" applyAlignment="1">
      <alignment/>
    </xf>
    <xf numFmtId="0" fontId="3" fillId="8" borderId="16" xfId="0" applyFont="1" applyFill="1" applyBorder="1" applyAlignment="1" applyProtection="1">
      <alignment wrapText="1"/>
      <protection/>
    </xf>
    <xf numFmtId="3" fontId="35" fillId="8" borderId="27" xfId="17" applyNumberFormat="1" applyFont="1" applyFill="1" applyBorder="1" applyAlignment="1" applyProtection="1">
      <alignment/>
      <protection/>
    </xf>
    <xf numFmtId="3" fontId="35" fillId="8" borderId="35" xfId="17" applyNumberFormat="1" applyFont="1" applyFill="1" applyBorder="1" applyAlignment="1" applyProtection="1">
      <alignment/>
      <protection/>
    </xf>
    <xf numFmtId="3" fontId="35" fillId="8" borderId="17" xfId="17" applyNumberFormat="1" applyFont="1" applyFill="1" applyBorder="1" applyAlignment="1">
      <alignment wrapText="1"/>
    </xf>
    <xf numFmtId="3" fontId="6" fillId="8" borderId="23" xfId="17" applyNumberFormat="1" applyFont="1" applyFill="1" applyBorder="1" applyAlignment="1">
      <alignment horizontal="left" wrapText="1"/>
    </xf>
    <xf numFmtId="0" fontId="3" fillId="5" borderId="26" xfId="17" applyNumberFormat="1" applyFont="1" applyFill="1" applyBorder="1" applyAlignment="1">
      <alignment/>
    </xf>
    <xf numFmtId="0" fontId="3" fillId="6" borderId="29" xfId="17" applyNumberFormat="1" applyFont="1" applyFill="1" applyBorder="1" applyAlignment="1" applyProtection="1">
      <alignment/>
      <protection locked="0"/>
    </xf>
    <xf numFmtId="0" fontId="3" fillId="3" borderId="24" xfId="17" applyNumberFormat="1" applyFont="1" applyFill="1" applyBorder="1" applyAlignment="1">
      <alignment/>
    </xf>
    <xf numFmtId="0" fontId="3" fillId="5" borderId="23" xfId="17" applyNumberFormat="1" applyFont="1" applyFill="1" applyBorder="1" applyAlignment="1">
      <alignment/>
    </xf>
    <xf numFmtId="0" fontId="3" fillId="3" borderId="23" xfId="17" applyNumberFormat="1" applyFont="1" applyFill="1" applyBorder="1" applyAlignment="1">
      <alignment/>
    </xf>
    <xf numFmtId="0" fontId="3" fillId="0" borderId="17" xfId="17" applyNumberFormat="1" applyFont="1" applyBorder="1" applyAlignment="1" applyProtection="1">
      <alignment/>
      <protection locked="0"/>
    </xf>
    <xf numFmtId="0" fontId="3" fillId="0" borderId="23" xfId="17" applyNumberFormat="1" applyFont="1" applyBorder="1" applyAlignment="1" applyProtection="1">
      <alignment/>
      <protection locked="0"/>
    </xf>
    <xf numFmtId="0" fontId="3" fillId="3" borderId="17" xfId="17" applyNumberFormat="1" applyFont="1" applyFill="1" applyBorder="1" applyAlignment="1">
      <alignment/>
    </xf>
    <xf numFmtId="3" fontId="10" fillId="0" borderId="13" xfId="0" applyNumberFormat="1" applyFont="1" applyFill="1" applyBorder="1" applyAlignment="1" applyProtection="1">
      <alignment/>
      <protection locked="0"/>
    </xf>
    <xf numFmtId="3" fontId="10" fillId="6" borderId="37" xfId="17" applyNumberFormat="1" applyFont="1" applyFill="1" applyBorder="1" applyAlignment="1" applyProtection="1">
      <alignment/>
      <protection locked="0"/>
    </xf>
    <xf numFmtId="0" fontId="3" fillId="0" borderId="0" xfId="0" applyFont="1" applyFill="1" applyAlignment="1" applyProtection="1">
      <alignment/>
      <protection/>
    </xf>
    <xf numFmtId="0" fontId="0" fillId="0" borderId="0" xfId="0" applyFill="1" applyAlignment="1" applyProtection="1">
      <alignment horizontal="justify" vertical="top"/>
      <protection/>
    </xf>
    <xf numFmtId="0" fontId="7" fillId="0" borderId="0" xfId="0" applyFont="1" applyFill="1" applyAlignment="1" applyProtection="1">
      <alignment horizontal="right"/>
      <protection/>
    </xf>
    <xf numFmtId="0" fontId="16" fillId="0" borderId="30" xfId="0" applyFont="1" applyFill="1" applyBorder="1" applyAlignment="1" applyProtection="1">
      <alignment horizontal="left"/>
      <protection/>
    </xf>
    <xf numFmtId="0" fontId="0" fillId="0" borderId="1" xfId="0" applyBorder="1" applyAlignment="1" applyProtection="1">
      <alignment/>
      <protection/>
    </xf>
    <xf numFmtId="0" fontId="0" fillId="0" borderId="25" xfId="0" applyBorder="1" applyAlignment="1" applyProtection="1">
      <alignment/>
      <protection/>
    </xf>
    <xf numFmtId="0" fontId="16" fillId="0" borderId="0" xfId="0" applyFont="1" applyFill="1" applyBorder="1" applyAlignment="1" applyProtection="1">
      <alignment horizontal="left"/>
      <protection/>
    </xf>
    <xf numFmtId="0" fontId="0" fillId="0" borderId="0" xfId="0" applyBorder="1" applyAlignment="1" applyProtection="1">
      <alignment/>
      <protection/>
    </xf>
    <xf numFmtId="0" fontId="3" fillId="0" borderId="0" xfId="0" applyFont="1" applyFill="1" applyAlignment="1" applyProtection="1">
      <alignment horizontal="left"/>
      <protection/>
    </xf>
    <xf numFmtId="22" fontId="10" fillId="0" borderId="23" xfId="0" applyNumberFormat="1" applyFont="1" applyFill="1" applyBorder="1" applyAlignment="1" applyProtection="1">
      <alignment horizontal="left"/>
      <protection/>
    </xf>
    <xf numFmtId="0" fontId="3" fillId="0" borderId="0" xfId="0" applyFont="1" applyFill="1" applyAlignment="1" applyProtection="1">
      <alignment/>
      <protection/>
    </xf>
    <xf numFmtId="0" fontId="0" fillId="0" borderId="0" xfId="0" applyAlignment="1" applyProtection="1">
      <alignment/>
      <protection/>
    </xf>
    <xf numFmtId="3" fontId="28" fillId="5" borderId="24" xfId="0" applyNumberFormat="1" applyFont="1" applyFill="1" applyBorder="1" applyAlignment="1" applyProtection="1">
      <alignment/>
      <protection/>
    </xf>
    <xf numFmtId="3" fontId="6" fillId="8" borderId="13" xfId="17" applyNumberFormat="1" applyFont="1" applyFill="1" applyBorder="1" applyAlignment="1">
      <alignment horizontal="left" wrapText="1"/>
    </xf>
    <xf numFmtId="3" fontId="10" fillId="3" borderId="7" xfId="17" applyNumberFormat="1" applyFont="1" applyFill="1" applyBorder="1" applyAlignment="1">
      <alignment/>
    </xf>
    <xf numFmtId="3" fontId="10" fillId="5" borderId="13" xfId="17" applyNumberFormat="1" applyFont="1" applyFill="1" applyBorder="1" applyAlignment="1" applyProtection="1">
      <alignment/>
      <protection/>
    </xf>
    <xf numFmtId="3" fontId="10" fillId="6" borderId="17" xfId="17" applyNumberFormat="1" applyFont="1" applyFill="1" applyBorder="1" applyAlignment="1" applyProtection="1">
      <alignment/>
      <protection locked="0"/>
    </xf>
    <xf numFmtId="3" fontId="6" fillId="8" borderId="7" xfId="17" applyNumberFormat="1" applyFont="1" applyFill="1" applyBorder="1" applyAlignment="1">
      <alignment/>
    </xf>
    <xf numFmtId="0" fontId="3" fillId="3" borderId="42" xfId="17" applyNumberFormat="1" applyFont="1" applyFill="1" applyBorder="1" applyAlignment="1">
      <alignment/>
    </xf>
    <xf numFmtId="0" fontId="3" fillId="6" borderId="43" xfId="17" applyNumberFormat="1" applyFont="1" applyFill="1" applyBorder="1" applyAlignment="1" applyProtection="1">
      <alignment/>
      <protection locked="0"/>
    </xf>
    <xf numFmtId="3" fontId="3" fillId="6" borderId="17" xfId="17" applyNumberFormat="1" applyFont="1" applyFill="1" applyBorder="1" applyAlignment="1" applyProtection="1">
      <alignment/>
      <protection locked="0"/>
    </xf>
    <xf numFmtId="0" fontId="0" fillId="0" borderId="0" xfId="0" applyAlignment="1" applyProtection="1">
      <alignment/>
      <protection locked="0"/>
    </xf>
    <xf numFmtId="0" fontId="19" fillId="0" borderId="0" xfId="0" applyFont="1" applyFill="1" applyAlignment="1">
      <alignment/>
    </xf>
    <xf numFmtId="0" fontId="14" fillId="0" borderId="0" xfId="0" applyFont="1" applyFill="1" applyAlignment="1">
      <alignment/>
    </xf>
    <xf numFmtId="0" fontId="25" fillId="0" borderId="0" xfId="0" applyFont="1" applyAlignment="1">
      <alignment horizontal="center"/>
    </xf>
    <xf numFmtId="3" fontId="9" fillId="2" borderId="33" xfId="0" applyNumberFormat="1" applyFont="1" applyFill="1" applyBorder="1" applyAlignment="1">
      <alignment horizontal="center" wrapText="1"/>
    </xf>
    <xf numFmtId="0" fontId="0" fillId="0" borderId="45" xfId="0" applyBorder="1" applyAlignment="1">
      <alignment horizontal="center" wrapText="1"/>
    </xf>
    <xf numFmtId="0" fontId="22" fillId="0" borderId="0" xfId="0" applyFont="1" applyFill="1" applyAlignment="1">
      <alignment horizontal="center"/>
    </xf>
    <xf numFmtId="0" fontId="23" fillId="0" borderId="0" xfId="0" applyFont="1" applyAlignment="1">
      <alignment horizontal="center"/>
    </xf>
    <xf numFmtId="0" fontId="8" fillId="2" borderId="34" xfId="0" applyFont="1" applyFill="1" applyBorder="1" applyAlignment="1">
      <alignment horizontal="center"/>
    </xf>
    <xf numFmtId="0" fontId="28" fillId="2" borderId="34" xfId="0" applyFont="1" applyFill="1" applyBorder="1" applyAlignment="1">
      <alignment horizontal="center"/>
    </xf>
    <xf numFmtId="0" fontId="16" fillId="0" borderId="30" xfId="0" applyFont="1" applyFill="1" applyBorder="1" applyAlignment="1" applyProtection="1">
      <alignment horizontal="left"/>
      <protection locked="0"/>
    </xf>
    <xf numFmtId="0" fontId="0" fillId="0" borderId="1" xfId="0" applyBorder="1" applyAlignment="1" applyProtection="1">
      <alignment/>
      <protection locked="0"/>
    </xf>
    <xf numFmtId="0" fontId="0" fillId="0" borderId="25" xfId="0" applyBorder="1" applyAlignment="1" applyProtection="1">
      <alignment/>
      <protection locked="0"/>
    </xf>
    <xf numFmtId="0" fontId="19" fillId="0" borderId="0" xfId="20" applyFont="1" applyAlignment="1" applyProtection="1">
      <alignment/>
      <protection locked="0"/>
    </xf>
    <xf numFmtId="0" fontId="8" fillId="2" borderId="33" xfId="0" applyFont="1" applyFill="1" applyBorder="1" applyAlignment="1" applyProtection="1">
      <alignment horizontal="center" wrapText="1"/>
      <protection locked="0"/>
    </xf>
    <xf numFmtId="0" fontId="0" fillId="0" borderId="46" xfId="0" applyBorder="1" applyAlignment="1">
      <alignment horizontal="center" wrapText="1"/>
    </xf>
    <xf numFmtId="0" fontId="8" fillId="2" borderId="33" xfId="0" applyFont="1" applyFill="1" applyBorder="1" applyAlignment="1">
      <alignment horizontal="center"/>
    </xf>
    <xf numFmtId="0" fontId="8" fillId="2" borderId="45" xfId="0" applyFont="1" applyFill="1" applyBorder="1" applyAlignment="1">
      <alignment horizontal="center"/>
    </xf>
    <xf numFmtId="0" fontId="8" fillId="2" borderId="46" xfId="0" applyFont="1" applyFill="1" applyBorder="1" applyAlignment="1">
      <alignment horizontal="center"/>
    </xf>
    <xf numFmtId="0" fontId="24" fillId="0" borderId="0" xfId="0" applyFont="1" applyFill="1" applyAlignment="1">
      <alignment horizontal="center"/>
    </xf>
    <xf numFmtId="0" fontId="0" fillId="0" borderId="46" xfId="0" applyBorder="1" applyAlignment="1">
      <alignment/>
    </xf>
    <xf numFmtId="0" fontId="4" fillId="0" borderId="0" xfId="0" applyFont="1" applyFill="1" applyAlignment="1">
      <alignment horizontal="center"/>
    </xf>
    <xf numFmtId="0" fontId="0" fillId="0" borderId="0" xfId="0" applyAlignment="1">
      <alignment/>
    </xf>
    <xf numFmtId="0" fontId="24" fillId="2" borderId="33" xfId="0" applyFont="1" applyFill="1" applyBorder="1" applyAlignment="1">
      <alignment horizontal="center"/>
    </xf>
    <xf numFmtId="0" fontId="25" fillId="0" borderId="45" xfId="0" applyFont="1" applyBorder="1" applyAlignment="1">
      <alignment/>
    </xf>
    <xf numFmtId="0" fontId="25" fillId="0" borderId="46" xfId="0" applyFont="1" applyBorder="1" applyAlignment="1">
      <alignment/>
    </xf>
    <xf numFmtId="0" fontId="9" fillId="2" borderId="1" xfId="0" applyFont="1" applyFill="1" applyBorder="1" applyAlignment="1">
      <alignment horizontal="left" wrapText="1"/>
    </xf>
    <xf numFmtId="0" fontId="10" fillId="0" borderId="1" xfId="0" applyFont="1" applyBorder="1" applyAlignment="1">
      <alignment wrapText="1"/>
    </xf>
    <xf numFmtId="3" fontId="8" fillId="2" borderId="33" xfId="0" applyNumberFormat="1" applyFont="1" applyFill="1" applyBorder="1" applyAlignment="1">
      <alignment horizontal="center"/>
    </xf>
    <xf numFmtId="3" fontId="8" fillId="2" borderId="45" xfId="0" applyNumberFormat="1" applyFont="1" applyFill="1" applyBorder="1" applyAlignment="1">
      <alignment horizontal="center"/>
    </xf>
    <xf numFmtId="3" fontId="8" fillId="2" borderId="46" xfId="0" applyNumberFormat="1" applyFont="1" applyFill="1" applyBorder="1" applyAlignment="1">
      <alignment horizontal="center"/>
    </xf>
    <xf numFmtId="0" fontId="5" fillId="0" borderId="0" xfId="0" applyFont="1" applyAlignment="1">
      <alignment horizontal="center"/>
    </xf>
    <xf numFmtId="0" fontId="9" fillId="2" borderId="1" xfId="0" applyFont="1" applyFill="1" applyBorder="1" applyAlignment="1">
      <alignment wrapText="1"/>
    </xf>
    <xf numFmtId="0" fontId="9" fillId="2" borderId="12" xfId="0" applyFont="1" applyFill="1" applyBorder="1" applyAlignment="1">
      <alignment wrapText="1"/>
    </xf>
    <xf numFmtId="0" fontId="10" fillId="0" borderId="1" xfId="0" applyFont="1" applyBorder="1" applyAlignment="1">
      <alignment/>
    </xf>
    <xf numFmtId="0" fontId="10" fillId="0" borderId="12" xfId="0" applyFont="1" applyBorder="1" applyAlignment="1">
      <alignment/>
    </xf>
    <xf numFmtId="0" fontId="7" fillId="2" borderId="34" xfId="0" applyFont="1" applyFill="1" applyBorder="1" applyAlignment="1">
      <alignment horizontal="center"/>
    </xf>
    <xf numFmtId="0" fontId="3" fillId="2" borderId="34" xfId="0" applyFont="1" applyFill="1" applyBorder="1" applyAlignment="1">
      <alignment horizontal="center"/>
    </xf>
    <xf numFmtId="0" fontId="9" fillId="2" borderId="34" xfId="0" applyFont="1" applyFill="1" applyBorder="1" applyAlignment="1">
      <alignment horizontal="center"/>
    </xf>
    <xf numFmtId="0" fontId="10" fillId="2" borderId="34" xfId="0" applyFont="1" applyFill="1" applyBorder="1" applyAlignment="1">
      <alignment horizontal="center"/>
    </xf>
    <xf numFmtId="0" fontId="9" fillId="2" borderId="33" xfId="0" applyFont="1" applyFill="1" applyBorder="1" applyAlignment="1">
      <alignment horizontal="center" wrapText="1"/>
    </xf>
    <xf numFmtId="0" fontId="11" fillId="0" borderId="45" xfId="0" applyFont="1" applyBorder="1" applyAlignment="1">
      <alignment/>
    </xf>
    <xf numFmtId="0" fontId="11" fillId="0" borderId="46" xfId="0" applyFont="1" applyBorder="1" applyAlignment="1">
      <alignment/>
    </xf>
    <xf numFmtId="0" fontId="11" fillId="0" borderId="34" xfId="0" applyFont="1" applyBorder="1" applyAlignment="1">
      <alignment/>
    </xf>
    <xf numFmtId="0" fontId="0" fillId="0" borderId="0" xfId="0" applyAlignment="1">
      <alignment horizontal="center"/>
    </xf>
    <xf numFmtId="0" fontId="8" fillId="2" borderId="34" xfId="0" applyFont="1" applyFill="1" applyBorder="1" applyAlignment="1">
      <alignment horizontal="center" wrapText="1"/>
    </xf>
    <xf numFmtId="0" fontId="0" fillId="0" borderId="45" xfId="0" applyBorder="1" applyAlignment="1">
      <alignment/>
    </xf>
    <xf numFmtId="3" fontId="8" fillId="2" borderId="34" xfId="0" applyNumberFormat="1" applyFont="1" applyFill="1" applyBorder="1" applyAlignment="1">
      <alignment horizontal="center" wrapText="1"/>
    </xf>
    <xf numFmtId="0" fontId="7" fillId="2" borderId="33" xfId="0" applyFont="1" applyFill="1" applyBorder="1" applyAlignment="1">
      <alignment horizontal="center"/>
    </xf>
    <xf numFmtId="0" fontId="3" fillId="2" borderId="45" xfId="0" applyFont="1" applyFill="1" applyBorder="1" applyAlignment="1">
      <alignment horizontal="center"/>
    </xf>
    <xf numFmtId="3" fontId="8" fillId="2" borderId="33" xfId="0" applyNumberFormat="1" applyFont="1" applyFill="1" applyBorder="1" applyAlignment="1">
      <alignment horizontal="center" wrapText="1"/>
    </xf>
    <xf numFmtId="3" fontId="8" fillId="2" borderId="46" xfId="0" applyNumberFormat="1" applyFont="1" applyFill="1" applyBorder="1" applyAlignment="1">
      <alignment horizontal="center" wrapText="1"/>
    </xf>
    <xf numFmtId="0" fontId="17" fillId="2" borderId="30" xfId="20" applyFont="1" applyFill="1" applyBorder="1" applyAlignment="1" applyProtection="1">
      <alignment horizontal="left"/>
      <protection locked="0"/>
    </xf>
    <xf numFmtId="0" fontId="21" fillId="2" borderId="30" xfId="20" applyFont="1" applyFill="1" applyBorder="1" applyAlignment="1" applyProtection="1">
      <alignment/>
      <protection locked="0"/>
    </xf>
    <xf numFmtId="0" fontId="21" fillId="2" borderId="1" xfId="20" applyFont="1" applyFill="1" applyBorder="1" applyAlignment="1" applyProtection="1">
      <alignment/>
      <protection locked="0"/>
    </xf>
    <xf numFmtId="0" fontId="21" fillId="2" borderId="25" xfId="20" applyFont="1" applyFill="1" applyBorder="1" applyAlignment="1" applyProtection="1">
      <alignment/>
      <protection locked="0"/>
    </xf>
    <xf numFmtId="0" fontId="3" fillId="0" borderId="0" xfId="0" applyFont="1" applyFill="1" applyAlignment="1" applyProtection="1">
      <alignment wrapText="1"/>
      <protection/>
    </xf>
    <xf numFmtId="0" fontId="0" fillId="0" borderId="0" xfId="0" applyAlignment="1" applyProtection="1">
      <alignment wrapText="1"/>
      <protection/>
    </xf>
    <xf numFmtId="0" fontId="3" fillId="0" borderId="0" xfId="0" applyFont="1" applyFill="1" applyAlignment="1" applyProtection="1">
      <alignment horizontal="left" wrapText="1"/>
      <protection/>
    </xf>
    <xf numFmtId="0" fontId="18" fillId="2" borderId="30" xfId="20" applyFont="1" applyFill="1" applyBorder="1" applyAlignment="1" applyProtection="1">
      <alignment horizontal="left"/>
      <protection locked="0"/>
    </xf>
    <xf numFmtId="0" fontId="9" fillId="4" borderId="30" xfId="0" applyFont="1" applyFill="1" applyBorder="1" applyAlignment="1" applyProtection="1">
      <alignment/>
      <protection/>
    </xf>
    <xf numFmtId="0" fontId="0" fillId="0" borderId="25" xfId="0" applyBorder="1" applyAlignment="1" applyProtection="1">
      <alignment/>
      <protection/>
    </xf>
    <xf numFmtId="0" fontId="9" fillId="5" borderId="30" xfId="0" applyFont="1" applyFill="1" applyBorder="1" applyAlignment="1" applyProtection="1">
      <alignment/>
      <protection/>
    </xf>
    <xf numFmtId="0" fontId="9" fillId="3" borderId="30" xfId="0" applyFont="1" applyFill="1" applyBorder="1" applyAlignment="1" applyProtection="1">
      <alignment/>
      <protection/>
    </xf>
    <xf numFmtId="0" fontId="9" fillId="6" borderId="22" xfId="0" applyFont="1" applyFill="1" applyBorder="1" applyAlignment="1" applyProtection="1">
      <alignment/>
      <protection/>
    </xf>
    <xf numFmtId="0" fontId="0" fillId="6" borderId="22" xfId="0" applyFill="1" applyBorder="1" applyAlignment="1" applyProtection="1">
      <alignment/>
      <protection/>
    </xf>
    <xf numFmtId="0" fontId="4" fillId="0" borderId="0" xfId="0" applyFont="1" applyFill="1" applyAlignment="1" applyProtection="1">
      <alignment horizontal="left"/>
      <protection/>
    </xf>
    <xf numFmtId="0" fontId="5" fillId="0" borderId="0" xfId="0" applyFont="1" applyAlignment="1" applyProtection="1">
      <alignment horizontal="left"/>
      <protection/>
    </xf>
    <xf numFmtId="0" fontId="3" fillId="0" borderId="0" xfId="0" applyFont="1" applyFill="1" applyAlignment="1" applyProtection="1">
      <alignment horizontal="justify" vertical="top" wrapText="1"/>
      <protection/>
    </xf>
    <xf numFmtId="0" fontId="9" fillId="0" borderId="30" xfId="0" applyFont="1" applyFill="1" applyBorder="1" applyAlignment="1" applyProtection="1">
      <alignment/>
      <protection/>
    </xf>
    <xf numFmtId="0" fontId="9" fillId="7" borderId="30"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pageSetUpPr fitToPage="1"/>
  </sheetPr>
  <dimension ref="B1:H31"/>
  <sheetViews>
    <sheetView showGridLines="0" zoomScale="80" zoomScaleNormal="80" workbookViewId="0" topLeftCell="A1">
      <selection activeCell="E15" sqref="E15"/>
    </sheetView>
  </sheetViews>
  <sheetFormatPr defaultColWidth="9.140625" defaultRowHeight="12.75"/>
  <cols>
    <col min="1" max="1" width="7.28125" style="1" customWidth="1"/>
    <col min="2" max="3" width="10.140625" style="2" customWidth="1"/>
    <col min="4" max="4" width="64.57421875" style="2" customWidth="1"/>
    <col min="5" max="5" width="24.28125" style="2" customWidth="1"/>
    <col min="6" max="7" width="23.57421875" style="2" customWidth="1"/>
    <col min="8" max="8" width="29.57421875" style="1" customWidth="1"/>
    <col min="9" max="9" width="23.57421875" style="1" customWidth="1"/>
    <col min="10" max="16384" width="9.140625" style="1" customWidth="1"/>
  </cols>
  <sheetData>
    <row r="1" spans="2:7" ht="26.25">
      <c r="B1" s="285" t="s">
        <v>40</v>
      </c>
      <c r="C1" s="285"/>
      <c r="D1" s="286"/>
      <c r="E1" s="286"/>
      <c r="F1" s="286"/>
      <c r="G1" s="177"/>
    </row>
    <row r="3" spans="2:7" ht="20.25">
      <c r="B3" s="13" t="s">
        <v>650</v>
      </c>
      <c r="C3" s="13"/>
      <c r="D3" s="289" t="s">
        <v>3</v>
      </c>
      <c r="E3" s="290"/>
      <c r="F3" s="291"/>
      <c r="G3" s="50"/>
    </row>
    <row r="4" spans="2:7" ht="20.25">
      <c r="B4" s="13" t="s">
        <v>605</v>
      </c>
      <c r="C4" s="13"/>
      <c r="D4" s="56">
        <f ca="1">NOW()</f>
        <v>39935.53030972222</v>
      </c>
      <c r="E4" s="55"/>
      <c r="F4" s="55"/>
      <c r="G4" s="55"/>
    </row>
    <row r="5" spans="2:4" ht="15">
      <c r="B5" s="292" t="s">
        <v>44</v>
      </c>
      <c r="C5" s="292"/>
      <c r="D5" s="292"/>
    </row>
    <row r="6" ht="16.5" thickBot="1">
      <c r="D6" s="46"/>
    </row>
    <row r="7" spans="2:7" ht="37.5" thickBot="1" thickTop="1">
      <c r="B7" s="287" t="s">
        <v>312</v>
      </c>
      <c r="C7" s="288"/>
      <c r="D7" s="288"/>
      <c r="E7" s="105" t="s">
        <v>758</v>
      </c>
      <c r="F7" s="293" t="s">
        <v>310</v>
      </c>
      <c r="G7" s="294"/>
    </row>
    <row r="8" spans="2:7" s="7" customFormat="1" ht="21.75" customHeight="1" thickTop="1">
      <c r="B8" s="121" t="s">
        <v>442</v>
      </c>
      <c r="C8" s="122"/>
      <c r="D8" s="123"/>
      <c r="E8" s="189">
        <f>SUM(F9:F15)</f>
        <v>0</v>
      </c>
      <c r="F8" s="190"/>
      <c r="G8" s="235"/>
    </row>
    <row r="9" spans="2:8" s="8" customFormat="1" ht="18" customHeight="1">
      <c r="B9" s="157"/>
      <c r="C9" s="158" t="s">
        <v>597</v>
      </c>
      <c r="D9" s="159"/>
      <c r="E9" s="191"/>
      <c r="F9" s="192">
        <f>Equipment!F5</f>
        <v>0</v>
      </c>
      <c r="G9" s="236"/>
      <c r="H9" s="89"/>
    </row>
    <row r="10" spans="2:7" s="8" customFormat="1" ht="18">
      <c r="B10" s="157"/>
      <c r="C10" s="158" t="s">
        <v>83</v>
      </c>
      <c r="D10" s="160"/>
      <c r="E10" s="191"/>
      <c r="F10" s="192">
        <f>Training!G5</f>
        <v>0</v>
      </c>
      <c r="G10" s="236"/>
    </row>
    <row r="11" spans="2:7" s="10" customFormat="1" ht="18">
      <c r="B11" s="157"/>
      <c r="C11" s="158" t="s">
        <v>84</v>
      </c>
      <c r="D11" s="160"/>
      <c r="E11" s="191"/>
      <c r="F11" s="192">
        <f>Governance!F5</f>
        <v>0</v>
      </c>
      <c r="G11" s="237"/>
    </row>
    <row r="12" spans="2:7" s="8" customFormat="1" ht="18">
      <c r="B12" s="157"/>
      <c r="C12" s="158" t="s">
        <v>42</v>
      </c>
      <c r="D12" s="160"/>
      <c r="E12" s="191"/>
      <c r="F12" s="192">
        <f>'O&amp;M'!H5</f>
        <v>0</v>
      </c>
      <c r="G12" s="237"/>
    </row>
    <row r="13" spans="2:7" s="8" customFormat="1" ht="18">
      <c r="B13" s="157"/>
      <c r="C13" s="158" t="s">
        <v>86</v>
      </c>
      <c r="D13" s="160"/>
      <c r="E13" s="191"/>
      <c r="F13" s="192">
        <f>Testing!F5</f>
        <v>0</v>
      </c>
      <c r="G13" s="237"/>
    </row>
    <row r="14" spans="2:7" s="8" customFormat="1" ht="18">
      <c r="B14" s="157"/>
      <c r="C14" s="158" t="s">
        <v>87</v>
      </c>
      <c r="D14" s="160"/>
      <c r="E14" s="191"/>
      <c r="F14" s="192">
        <f>Management!E5</f>
        <v>0</v>
      </c>
      <c r="G14" s="237"/>
    </row>
    <row r="15" spans="2:7" s="8" customFormat="1" ht="18">
      <c r="B15" s="126"/>
      <c r="C15" s="109" t="s">
        <v>770</v>
      </c>
      <c r="D15" s="108"/>
      <c r="E15" s="181">
        <v>0.1</v>
      </c>
      <c r="F15" s="270">
        <f>IF(G15&gt;0,G15,E15*SUM(F9:F14))</f>
        <v>0</v>
      </c>
      <c r="G15" s="238"/>
    </row>
    <row r="16" spans="2:7" s="8" customFormat="1" ht="16.5" thickBot="1">
      <c r="B16" s="15"/>
      <c r="C16" s="59"/>
      <c r="D16" s="59"/>
      <c r="E16" s="243" t="s">
        <v>0</v>
      </c>
      <c r="F16" s="193"/>
      <c r="G16" s="239"/>
    </row>
    <row r="17" spans="2:7" s="11" customFormat="1" ht="15.75" thickTop="1">
      <c r="B17" s="4"/>
      <c r="C17" s="4"/>
      <c r="D17" s="4"/>
      <c r="E17" s="4"/>
      <c r="F17" s="4"/>
      <c r="G17" s="4"/>
    </row>
    <row r="18" spans="5:7" s="11" customFormat="1" ht="9" customHeight="1">
      <c r="E18" s="4"/>
      <c r="F18" s="4"/>
      <c r="G18" s="4"/>
    </row>
    <row r="19" spans="2:7" s="11" customFormat="1" ht="19.5" customHeight="1">
      <c r="B19" s="11" t="s">
        <v>768</v>
      </c>
      <c r="E19" s="4"/>
      <c r="F19" s="4"/>
      <c r="G19" s="4"/>
    </row>
    <row r="20" spans="2:5" s="11" customFormat="1" ht="19.5" customHeight="1">
      <c r="B20" s="194"/>
      <c r="C20" s="4" t="s">
        <v>769</v>
      </c>
      <c r="D20" s="4"/>
      <c r="E20" s="4"/>
    </row>
    <row r="21" spans="2:7" s="11" customFormat="1" ht="15">
      <c r="B21" s="64"/>
      <c r="C21" s="4" t="s">
        <v>772</v>
      </c>
      <c r="D21" s="4"/>
      <c r="E21" s="4"/>
      <c r="F21" s="4"/>
      <c r="G21" s="4"/>
    </row>
    <row r="22" spans="2:7" s="11" customFormat="1" ht="15">
      <c r="B22" s="202"/>
      <c r="C22" s="11" t="s">
        <v>767</v>
      </c>
      <c r="E22" s="4"/>
      <c r="F22" s="4"/>
      <c r="G22" s="4"/>
    </row>
    <row r="23" spans="2:7" s="11" customFormat="1" ht="15">
      <c r="B23" s="280" t="s">
        <v>773</v>
      </c>
      <c r="C23" s="4"/>
      <c r="D23" s="4"/>
      <c r="E23" s="4"/>
      <c r="F23" s="4"/>
      <c r="G23" s="4"/>
    </row>
    <row r="24" spans="3:7" s="11" customFormat="1" ht="20.25">
      <c r="C24" s="4"/>
      <c r="D24" s="119"/>
      <c r="E24" s="4"/>
      <c r="F24" s="4"/>
      <c r="G24" s="4"/>
    </row>
    <row r="25" spans="2:7" s="11" customFormat="1" ht="15">
      <c r="B25" s="4"/>
      <c r="C25" s="4"/>
      <c r="D25" s="4"/>
      <c r="E25" s="4"/>
      <c r="F25" s="4"/>
      <c r="G25" s="4"/>
    </row>
    <row r="26" spans="2:7" s="11" customFormat="1" ht="15">
      <c r="B26" s="4"/>
      <c r="C26" s="4"/>
      <c r="D26" s="4"/>
      <c r="E26" s="4"/>
      <c r="F26" s="4"/>
      <c r="G26" s="4"/>
    </row>
    <row r="27" spans="2:7" s="11" customFormat="1" ht="15">
      <c r="B27" s="4"/>
      <c r="C27" s="4"/>
      <c r="D27" s="4"/>
      <c r="E27" s="4"/>
      <c r="F27" s="4"/>
      <c r="G27" s="4"/>
    </row>
    <row r="28" spans="2:7" s="11" customFormat="1" ht="15">
      <c r="B28" s="4"/>
      <c r="C28" s="4"/>
      <c r="D28" s="4"/>
      <c r="E28" s="4"/>
      <c r="F28" s="4"/>
      <c r="G28" s="4"/>
    </row>
    <row r="29" spans="2:7" s="11" customFormat="1" ht="15">
      <c r="B29" s="4"/>
      <c r="C29" s="4"/>
      <c r="D29" s="4"/>
      <c r="E29" s="4"/>
      <c r="F29" s="4"/>
      <c r="G29" s="4"/>
    </row>
    <row r="30" spans="2:7" s="11" customFormat="1" ht="15">
      <c r="B30" s="4"/>
      <c r="C30" s="4"/>
      <c r="D30" s="4"/>
      <c r="E30" s="4"/>
      <c r="F30" s="4"/>
      <c r="G30" s="4"/>
    </row>
    <row r="31" spans="2:7" s="11" customFormat="1" ht="15">
      <c r="B31" s="4"/>
      <c r="C31" s="4"/>
      <c r="D31" s="4"/>
      <c r="E31" s="4"/>
      <c r="F31" s="4"/>
      <c r="G31" s="4"/>
    </row>
  </sheetData>
  <sheetProtection sheet="1" objects="1" scenarios="1" selectLockedCells="1"/>
  <mergeCells count="5">
    <mergeCell ref="B1:F1"/>
    <mergeCell ref="B7:D7"/>
    <mergeCell ref="D3:F3"/>
    <mergeCell ref="B5:D5"/>
    <mergeCell ref="F7:G7"/>
  </mergeCells>
  <hyperlinks>
    <hyperlink ref="C9" location="Equipment!R1C1" tooltip="Equipment Summary Sheet" display="1.1.  Equipment/Installation Related Costs"/>
    <hyperlink ref="C11" location="Governance!R1C1" tooltip="Governance Costs" display="1.3.  Governance"/>
    <hyperlink ref="C12" location="'O&amp;M'!R1C1" tooltip="O&amp;M Costs" display="1.4.  Operations and Maintenance (Assume 5 Year Period)"/>
    <hyperlink ref="C13" location="Testing!R1C1" tooltip="System Testing Costs" display="1.5.  System Test"/>
    <hyperlink ref="C14" location="Management!R1C1" tooltip="System Management Costs" display="1.6.  System Management"/>
    <hyperlink ref="B5:D5" location="'Help &amp; Instructions'!R1C1" display="Cost Model Spreadsheet Instructions"/>
    <hyperlink ref="C10" location="Training!R1C1" tooltip="Training Costs" display="1.2.  Training"/>
  </hyperlinks>
  <printOptions/>
  <pageMargins left="0.75" right="0.75" top="1" bottom="1" header="0.5" footer="0.5"/>
  <pageSetup fitToHeight="6" fitToWidth="1" horizontalDpi="600" verticalDpi="600" orientation="portrait" scale="55"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B1:J30"/>
  <sheetViews>
    <sheetView showGridLines="0" workbookViewId="0" topLeftCell="E1">
      <selection activeCell="G6" sqref="G6"/>
    </sheetView>
  </sheetViews>
  <sheetFormatPr defaultColWidth="9.140625" defaultRowHeight="12.75"/>
  <cols>
    <col min="1" max="1" width="9.140625" style="1" customWidth="1"/>
    <col min="2" max="4" width="5.7109375" style="2" customWidth="1"/>
    <col min="5" max="5" width="38.8515625" style="2" customWidth="1"/>
    <col min="6" max="8" width="15.57421875" style="61" bestFit="1" customWidth="1"/>
    <col min="9" max="9" width="14.28125" style="1" bestFit="1" customWidth="1"/>
    <col min="10" max="16384" width="9.140625" style="1" customWidth="1"/>
  </cols>
  <sheetData>
    <row r="1" spans="2:10" ht="27.75">
      <c r="B1" s="300" t="str">
        <f>'Main Cost Model Sheet'!B1:F1</f>
        <v>Public Safety SDR Lifecycle Cost Estimation Workbook</v>
      </c>
      <c r="C1" s="323"/>
      <c r="D1" s="323"/>
      <c r="E1" s="323"/>
      <c r="F1" s="323"/>
      <c r="G1" s="323"/>
      <c r="H1" s="323"/>
      <c r="I1" s="323"/>
      <c r="J1" s="323"/>
    </row>
    <row r="2" spans="2:8" ht="15">
      <c r="B2" s="292" t="s">
        <v>712</v>
      </c>
      <c r="C2" s="292"/>
      <c r="D2" s="292"/>
      <c r="E2" s="292"/>
      <c r="H2" s="60" t="s">
        <v>710</v>
      </c>
    </row>
    <row r="3" spans="3:5" ht="16.5" thickBot="1">
      <c r="C3" s="46"/>
      <c r="D3" s="47"/>
      <c r="E3" s="47"/>
    </row>
    <row r="4" spans="2:8" ht="21.75" thickBot="1" thickTop="1">
      <c r="B4" s="315" t="s">
        <v>312</v>
      </c>
      <c r="C4" s="316"/>
      <c r="D4" s="316"/>
      <c r="E4" s="316"/>
      <c r="F4" s="326" t="s">
        <v>310</v>
      </c>
      <c r="G4" s="326"/>
      <c r="H4" s="326"/>
    </row>
    <row r="5" spans="2:8" s="8" customFormat="1" ht="16.5" thickTop="1">
      <c r="B5" s="24"/>
      <c r="C5" s="25" t="s">
        <v>86</v>
      </c>
      <c r="D5" s="26"/>
      <c r="E5" s="26"/>
      <c r="F5" s="144">
        <f>IF(G5&gt;0,G5,SUM(G6:G11))</f>
        <v>0</v>
      </c>
      <c r="G5" s="145">
        <v>0</v>
      </c>
      <c r="H5" s="146"/>
    </row>
    <row r="6" spans="2:8" s="8" customFormat="1" ht="15.75">
      <c r="B6" s="14"/>
      <c r="C6" s="5"/>
      <c r="D6" s="115" t="s">
        <v>676</v>
      </c>
      <c r="E6" s="115"/>
      <c r="F6" s="147"/>
      <c r="G6" s="148">
        <v>0</v>
      </c>
      <c r="H6" s="149"/>
    </row>
    <row r="7" spans="2:8" s="8" customFormat="1" ht="15.75">
      <c r="B7" s="14"/>
      <c r="C7" s="5"/>
      <c r="D7" s="118" t="s">
        <v>677</v>
      </c>
      <c r="E7" s="115"/>
      <c r="F7" s="147"/>
      <c r="G7" s="148">
        <v>0</v>
      </c>
      <c r="H7" s="231"/>
    </row>
    <row r="8" spans="2:8" s="8" customFormat="1" ht="15.75">
      <c r="B8" s="14"/>
      <c r="C8" s="5"/>
      <c r="D8" s="115" t="s">
        <v>678</v>
      </c>
      <c r="E8" s="115"/>
      <c r="F8" s="147"/>
      <c r="G8" s="150">
        <f>IF(H8&gt;0,H8,SUM(H9:H11))</f>
        <v>0</v>
      </c>
      <c r="H8" s="278">
        <v>0</v>
      </c>
    </row>
    <row r="9" spans="2:8" s="8" customFormat="1" ht="15.75">
      <c r="B9" s="14"/>
      <c r="C9" s="5"/>
      <c r="D9" s="115"/>
      <c r="E9" s="115" t="s">
        <v>679</v>
      </c>
      <c r="F9" s="147"/>
      <c r="G9" s="151"/>
      <c r="H9" s="152">
        <v>0</v>
      </c>
    </row>
    <row r="10" spans="2:8" s="8" customFormat="1" ht="15.75">
      <c r="B10" s="14"/>
      <c r="C10" s="5"/>
      <c r="D10" s="115"/>
      <c r="E10" s="115" t="s">
        <v>680</v>
      </c>
      <c r="F10" s="147"/>
      <c r="G10" s="151"/>
      <c r="H10" s="152">
        <v>0</v>
      </c>
    </row>
    <row r="11" spans="2:8" s="8" customFormat="1" ht="15.75">
      <c r="B11" s="14"/>
      <c r="C11" s="6"/>
      <c r="D11" s="115"/>
      <c r="E11" s="115" t="s">
        <v>681</v>
      </c>
      <c r="F11" s="147"/>
      <c r="G11" s="151"/>
      <c r="H11" s="152">
        <v>0</v>
      </c>
    </row>
    <row r="12" spans="2:8" s="8" customFormat="1" ht="16.5" thickBot="1">
      <c r="B12" s="15"/>
      <c r="C12" s="16"/>
      <c r="D12" s="16"/>
      <c r="E12" s="16"/>
      <c r="F12" s="81"/>
      <c r="G12" s="82"/>
      <c r="H12" s="93"/>
    </row>
    <row r="13" spans="2:8" s="11" customFormat="1" ht="15.75" thickTop="1">
      <c r="B13" s="4"/>
      <c r="C13" s="4"/>
      <c r="D13" s="4"/>
      <c r="E13" s="4"/>
      <c r="F13" s="83"/>
      <c r="G13" s="83"/>
      <c r="H13" s="83"/>
    </row>
    <row r="14" spans="2:8" s="11" customFormat="1" ht="15">
      <c r="B14" s="195" t="s">
        <v>768</v>
      </c>
      <c r="C14" s="195"/>
      <c r="D14" s="4"/>
      <c r="E14" s="4"/>
      <c r="F14" s="83"/>
      <c r="G14" s="83"/>
      <c r="H14" s="83"/>
    </row>
    <row r="15" spans="2:8" s="11" customFormat="1" ht="15">
      <c r="B15" s="196"/>
      <c r="C15" s="2" t="s">
        <v>769</v>
      </c>
      <c r="D15" s="4"/>
      <c r="E15" s="4"/>
      <c r="F15" s="83"/>
      <c r="G15" s="83"/>
      <c r="H15" s="83"/>
    </row>
    <row r="16" spans="2:8" s="11" customFormat="1" ht="15">
      <c r="B16" s="197"/>
      <c r="C16" s="2" t="s">
        <v>772</v>
      </c>
      <c r="D16" s="4"/>
      <c r="E16" s="4"/>
      <c r="F16" s="83"/>
      <c r="G16" s="83"/>
      <c r="H16" s="83"/>
    </row>
    <row r="17" spans="2:8" s="11" customFormat="1" ht="15">
      <c r="B17" s="198"/>
      <c r="C17" s="199" t="s">
        <v>767</v>
      </c>
      <c r="D17" s="4"/>
      <c r="E17" s="4"/>
      <c r="F17" s="83"/>
      <c r="G17" s="83"/>
      <c r="H17" s="83"/>
    </row>
    <row r="18" spans="2:8" s="11" customFormat="1" ht="15">
      <c r="B18" s="4"/>
      <c r="C18" s="4"/>
      <c r="D18" s="4"/>
      <c r="E18" s="4"/>
      <c r="F18" s="83"/>
      <c r="G18" s="83"/>
      <c r="H18" s="83"/>
    </row>
    <row r="19" spans="2:8" s="11" customFormat="1" ht="15">
      <c r="B19" s="4"/>
      <c r="C19" s="4"/>
      <c r="D19" s="4"/>
      <c r="E19" s="4"/>
      <c r="F19" s="83"/>
      <c r="G19" s="83"/>
      <c r="H19" s="83"/>
    </row>
    <row r="20" spans="2:8" s="11" customFormat="1" ht="15">
      <c r="B20" s="4"/>
      <c r="C20" s="4"/>
      <c r="D20" s="4"/>
      <c r="E20" s="4"/>
      <c r="F20" s="83"/>
      <c r="G20" s="83"/>
      <c r="H20" s="83"/>
    </row>
    <row r="21" spans="2:8" s="11" customFormat="1" ht="15">
      <c r="B21" s="4"/>
      <c r="C21" s="4"/>
      <c r="D21" s="4"/>
      <c r="E21" s="4"/>
      <c r="F21" s="83"/>
      <c r="G21" s="83"/>
      <c r="H21" s="83"/>
    </row>
    <row r="22" spans="2:8" s="11" customFormat="1" ht="15">
      <c r="B22" s="4"/>
      <c r="C22" s="4"/>
      <c r="D22" s="4"/>
      <c r="E22" s="4"/>
      <c r="F22" s="83"/>
      <c r="G22" s="83"/>
      <c r="H22" s="83"/>
    </row>
    <row r="23" spans="2:8" s="11" customFormat="1" ht="15">
      <c r="B23" s="4"/>
      <c r="C23" s="4"/>
      <c r="D23" s="4"/>
      <c r="E23" s="4"/>
      <c r="F23" s="83"/>
      <c r="G23" s="83"/>
      <c r="H23" s="83"/>
    </row>
    <row r="24" spans="2:8" s="11" customFormat="1" ht="15">
      <c r="B24" s="4"/>
      <c r="C24" s="4"/>
      <c r="D24" s="4"/>
      <c r="E24" s="4"/>
      <c r="F24" s="83"/>
      <c r="G24" s="83"/>
      <c r="H24" s="83"/>
    </row>
    <row r="25" spans="2:8" s="11" customFormat="1" ht="15">
      <c r="B25" s="4"/>
      <c r="C25" s="4"/>
      <c r="D25" s="4"/>
      <c r="E25" s="4"/>
      <c r="F25" s="83"/>
      <c r="G25" s="83"/>
      <c r="H25" s="83"/>
    </row>
    <row r="26" spans="2:8" s="11" customFormat="1" ht="15">
      <c r="B26" s="4"/>
      <c r="C26" s="4"/>
      <c r="D26" s="4"/>
      <c r="E26" s="4"/>
      <c r="F26" s="83"/>
      <c r="G26" s="83"/>
      <c r="H26" s="83"/>
    </row>
    <row r="27" spans="2:8" s="11" customFormat="1" ht="15">
      <c r="B27" s="4"/>
      <c r="C27" s="4"/>
      <c r="D27" s="4"/>
      <c r="E27" s="4"/>
      <c r="F27" s="83"/>
      <c r="G27" s="83"/>
      <c r="H27" s="83"/>
    </row>
    <row r="28" spans="2:8" s="11" customFormat="1" ht="15">
      <c r="B28" s="4"/>
      <c r="C28" s="4"/>
      <c r="D28" s="4"/>
      <c r="E28" s="4"/>
      <c r="F28" s="83"/>
      <c r="G28" s="83"/>
      <c r="H28" s="83"/>
    </row>
    <row r="29" spans="2:8" s="11" customFormat="1" ht="15">
      <c r="B29" s="4"/>
      <c r="C29" s="4"/>
      <c r="D29" s="4"/>
      <c r="E29" s="4"/>
      <c r="F29" s="83"/>
      <c r="G29" s="83"/>
      <c r="H29" s="83"/>
    </row>
    <row r="30" spans="2:8" s="11" customFormat="1" ht="15">
      <c r="B30" s="4"/>
      <c r="C30" s="4"/>
      <c r="D30" s="4"/>
      <c r="E30" s="4"/>
      <c r="F30" s="83"/>
      <c r="G30" s="83"/>
      <c r="H30" s="83"/>
    </row>
  </sheetData>
  <sheetProtection sheet="1" objects="1" scenarios="1" selectLockedCells="1"/>
  <mergeCells count="4">
    <mergeCell ref="B1:J1"/>
    <mergeCell ref="B4:E4"/>
    <mergeCell ref="F4:H4"/>
    <mergeCell ref="B2:E2"/>
  </mergeCells>
  <hyperlinks>
    <hyperlink ref="H2" location="'Main Cost Model Sheet'!R1C1" display="Main Sheet"/>
    <hyperlink ref="B2:E2" location="'Help &amp; Instructions'!R1C1" display="Cost Model Spreadsheet Instructions"/>
  </hyperlinks>
  <printOptions/>
  <pageMargins left="0.75" right="0.75" top="1" bottom="1" header="0.5" footer="0.5"/>
  <pageSetup fitToHeight="6" fitToWidth="1" horizontalDpi="600" verticalDpi="600" orientation="portrait" scale="67"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B1:G28"/>
  <sheetViews>
    <sheetView showGridLines="0" workbookViewId="0" topLeftCell="A1">
      <selection activeCell="F6" sqref="F6"/>
    </sheetView>
  </sheetViews>
  <sheetFormatPr defaultColWidth="9.140625" defaultRowHeight="12.75"/>
  <cols>
    <col min="1" max="1" width="9.140625" style="1" customWidth="1"/>
    <col min="2" max="3" width="5.7109375" style="2" customWidth="1"/>
    <col min="4" max="4" width="62.00390625" style="2" customWidth="1"/>
    <col min="5" max="5" width="20.140625" style="61" customWidth="1"/>
    <col min="6" max="6" width="22.28125" style="61" customWidth="1"/>
    <col min="7" max="7" width="17.00390625" style="1" customWidth="1"/>
    <col min="8" max="16384" width="9.140625" style="1" customWidth="1"/>
  </cols>
  <sheetData>
    <row r="1" spans="2:7" ht="27.75">
      <c r="B1" s="300" t="str">
        <f>'Main Cost Model Sheet'!B1:F1</f>
        <v>Public Safety SDR Lifecycle Cost Estimation Workbook</v>
      </c>
      <c r="C1" s="323"/>
      <c r="D1" s="323"/>
      <c r="E1" s="323"/>
      <c r="F1" s="323"/>
      <c r="G1" s="323"/>
    </row>
    <row r="2" spans="2:5" ht="15">
      <c r="B2" s="292" t="s">
        <v>712</v>
      </c>
      <c r="C2" s="292"/>
      <c r="D2" s="292"/>
      <c r="E2" s="60" t="s">
        <v>710</v>
      </c>
    </row>
    <row r="3" spans="3:4" ht="16.5" thickBot="1">
      <c r="C3" s="46"/>
      <c r="D3" s="47"/>
    </row>
    <row r="4" spans="2:6" ht="40.5" customHeight="1" thickBot="1" thickTop="1">
      <c r="B4" s="327" t="s">
        <v>312</v>
      </c>
      <c r="C4" s="328"/>
      <c r="D4" s="328"/>
      <c r="E4" s="329" t="s">
        <v>310</v>
      </c>
      <c r="F4" s="330"/>
    </row>
    <row r="5" spans="2:6" s="8" customFormat="1" ht="16.5" thickTop="1">
      <c r="B5" s="20"/>
      <c r="C5" s="153" t="s">
        <v>695</v>
      </c>
      <c r="D5" s="154"/>
      <c r="E5" s="144">
        <f>IF(F5&gt;0,F5,SUM(F6:F9))</f>
        <v>0</v>
      </c>
      <c r="F5" s="155">
        <v>0</v>
      </c>
    </row>
    <row r="6" spans="2:6" s="8" customFormat="1" ht="15.75">
      <c r="B6" s="14"/>
      <c r="C6" s="115"/>
      <c r="D6" s="156" t="s">
        <v>696</v>
      </c>
      <c r="E6" s="147"/>
      <c r="F6" s="152">
        <v>0</v>
      </c>
    </row>
    <row r="7" spans="2:6" s="8" customFormat="1" ht="15.75">
      <c r="B7" s="14"/>
      <c r="C7" s="115"/>
      <c r="D7" s="156" t="s">
        <v>697</v>
      </c>
      <c r="E7" s="147"/>
      <c r="F7" s="152">
        <v>0</v>
      </c>
    </row>
    <row r="8" spans="2:6" s="8" customFormat="1" ht="15.75">
      <c r="B8" s="14"/>
      <c r="C8" s="115"/>
      <c r="D8" s="156" t="s">
        <v>698</v>
      </c>
      <c r="E8" s="147"/>
      <c r="F8" s="152">
        <v>0</v>
      </c>
    </row>
    <row r="9" spans="2:6" s="8" customFormat="1" ht="15.75">
      <c r="B9" s="14"/>
      <c r="C9" s="115"/>
      <c r="D9" s="156" t="s">
        <v>699</v>
      </c>
      <c r="E9" s="147"/>
      <c r="F9" s="152">
        <v>0</v>
      </c>
    </row>
    <row r="10" spans="2:6" s="8" customFormat="1" ht="16.5" thickBot="1">
      <c r="B10" s="15"/>
      <c r="C10" s="16"/>
      <c r="D10" s="16"/>
      <c r="E10" s="81"/>
      <c r="F10" s="93"/>
    </row>
    <row r="11" spans="2:6" s="11" customFormat="1" ht="15.75" thickTop="1">
      <c r="B11" s="4"/>
      <c r="C11" s="4"/>
      <c r="D11" s="4"/>
      <c r="E11" s="83"/>
      <c r="F11" s="83"/>
    </row>
    <row r="12" spans="2:6" s="11" customFormat="1" ht="15">
      <c r="B12" s="195" t="s">
        <v>768</v>
      </c>
      <c r="C12" s="195"/>
      <c r="D12" s="2"/>
      <c r="E12" s="83"/>
      <c r="F12" s="83"/>
    </row>
    <row r="13" spans="2:6" s="11" customFormat="1" ht="15">
      <c r="B13" s="196"/>
      <c r="C13" s="2" t="s">
        <v>769</v>
      </c>
      <c r="D13" s="2"/>
      <c r="E13" s="83"/>
      <c r="F13" s="83"/>
    </row>
    <row r="14" spans="2:6" s="11" customFormat="1" ht="15">
      <c r="B14" s="197"/>
      <c r="C14" s="2" t="s">
        <v>772</v>
      </c>
      <c r="D14" s="2"/>
      <c r="E14" s="83"/>
      <c r="F14" s="83"/>
    </row>
    <row r="15" spans="2:6" s="11" customFormat="1" ht="15">
      <c r="B15" s="198"/>
      <c r="C15" s="199" t="s">
        <v>767</v>
      </c>
      <c r="D15" s="2"/>
      <c r="E15" s="83"/>
      <c r="F15" s="83"/>
    </row>
    <row r="16" spans="2:6" s="11" customFormat="1" ht="15">
      <c r="B16" s="4"/>
      <c r="C16" s="4"/>
      <c r="D16" s="4"/>
      <c r="E16" s="83"/>
      <c r="F16" s="83"/>
    </row>
    <row r="17" spans="2:6" s="11" customFormat="1" ht="15">
      <c r="B17" s="4"/>
      <c r="C17" s="4"/>
      <c r="D17" s="4"/>
      <c r="E17" s="83"/>
      <c r="F17" s="83"/>
    </row>
    <row r="18" spans="2:6" s="11" customFormat="1" ht="15">
      <c r="B18" s="4"/>
      <c r="C18" s="4"/>
      <c r="D18" s="4"/>
      <c r="E18" s="83"/>
      <c r="F18" s="83"/>
    </row>
    <row r="19" spans="2:6" s="11" customFormat="1" ht="15">
      <c r="B19" s="4"/>
      <c r="C19" s="4"/>
      <c r="D19" s="4"/>
      <c r="E19" s="83"/>
      <c r="F19" s="83"/>
    </row>
    <row r="20" spans="2:6" s="11" customFormat="1" ht="15">
      <c r="B20" s="4"/>
      <c r="C20" s="4"/>
      <c r="D20" s="4"/>
      <c r="E20" s="83"/>
      <c r="F20" s="83"/>
    </row>
    <row r="21" spans="2:6" s="11" customFormat="1" ht="15">
      <c r="B21" s="4"/>
      <c r="C21" s="4"/>
      <c r="D21" s="4"/>
      <c r="E21" s="83"/>
      <c r="F21" s="83"/>
    </row>
    <row r="22" spans="2:6" s="11" customFormat="1" ht="15">
      <c r="B22" s="4"/>
      <c r="C22" s="4"/>
      <c r="D22" s="4"/>
      <c r="E22" s="83"/>
      <c r="F22" s="83"/>
    </row>
    <row r="23" spans="2:6" s="11" customFormat="1" ht="15">
      <c r="B23" s="4"/>
      <c r="C23" s="4"/>
      <c r="D23" s="4"/>
      <c r="E23" s="83"/>
      <c r="F23" s="83"/>
    </row>
    <row r="24" spans="2:6" s="11" customFormat="1" ht="15">
      <c r="B24" s="4"/>
      <c r="C24" s="4"/>
      <c r="D24" s="4"/>
      <c r="E24" s="83"/>
      <c r="F24" s="83"/>
    </row>
    <row r="25" spans="2:6" s="11" customFormat="1" ht="15">
      <c r="B25" s="4"/>
      <c r="C25" s="4"/>
      <c r="D25" s="4"/>
      <c r="E25" s="83"/>
      <c r="F25" s="83"/>
    </row>
    <row r="26" spans="2:6" s="11" customFormat="1" ht="15">
      <c r="B26" s="4"/>
      <c r="C26" s="4"/>
      <c r="D26" s="4"/>
      <c r="E26" s="83"/>
      <c r="F26" s="83"/>
    </row>
    <row r="27" spans="2:6" s="11" customFormat="1" ht="15">
      <c r="B27" s="4"/>
      <c r="C27" s="4"/>
      <c r="D27" s="4"/>
      <c r="E27" s="83"/>
      <c r="F27" s="83"/>
    </row>
    <row r="28" spans="2:6" s="11" customFormat="1" ht="15">
      <c r="B28" s="4"/>
      <c r="C28" s="4"/>
      <c r="D28" s="4"/>
      <c r="E28" s="83"/>
      <c r="F28" s="83"/>
    </row>
  </sheetData>
  <sheetProtection sheet="1" objects="1" scenarios="1" selectLockedCells="1"/>
  <mergeCells count="4">
    <mergeCell ref="B4:D4"/>
    <mergeCell ref="E4:F4"/>
    <mergeCell ref="B2:D2"/>
    <mergeCell ref="B1:G1"/>
  </mergeCells>
  <hyperlinks>
    <hyperlink ref="E2" location="'Main Cost Model Sheet'!R1C1" display="Main Sheet"/>
    <hyperlink ref="B2:D2" location="'Help &amp; Instructions'!R1C1" display="Cost Model Spreadsheet Instructions"/>
  </hyperlinks>
  <printOptions/>
  <pageMargins left="0.75" right="0.75" top="1" bottom="1" header="0.5" footer="0.5"/>
  <pageSetup fitToHeight="6" fitToWidth="1" horizontalDpi="600" verticalDpi="600" orientation="portrait" scale="64" r:id="rId1"/>
</worksheet>
</file>

<file path=xl/worksheets/sheet12.xml><?xml version="1.0" encoding="utf-8"?>
<worksheet xmlns="http://schemas.openxmlformats.org/spreadsheetml/2006/main" xmlns:r="http://schemas.openxmlformats.org/officeDocument/2006/relationships">
  <sheetPr codeName="Sheet12">
    <tabColor indexed="11"/>
  </sheetPr>
  <dimension ref="A1:E35"/>
  <sheetViews>
    <sheetView showGridLines="0" workbookViewId="0" topLeftCell="A9">
      <selection activeCell="B23" sqref="B23:D23"/>
    </sheetView>
  </sheetViews>
  <sheetFormatPr defaultColWidth="9.140625" defaultRowHeight="12.75"/>
  <cols>
    <col min="2" max="2" width="24.7109375" style="0" customWidth="1"/>
    <col min="3" max="3" width="27.00390625" style="0" customWidth="1"/>
    <col min="4" max="4" width="35.8515625" style="0" customWidth="1"/>
    <col min="5" max="5" width="42.140625" style="0" customWidth="1"/>
  </cols>
  <sheetData>
    <row r="1" spans="1:5" s="1" customFormat="1" ht="27.75">
      <c r="A1" s="55"/>
      <c r="B1" s="345" t="s">
        <v>38</v>
      </c>
      <c r="C1" s="346"/>
      <c r="D1" s="346"/>
      <c r="E1" s="346"/>
    </row>
    <row r="2" spans="1:5" s="1" customFormat="1" ht="12.75">
      <c r="A2" s="55"/>
      <c r="B2" s="258"/>
      <c r="C2" s="258"/>
      <c r="D2" s="258"/>
      <c r="E2" s="258"/>
    </row>
    <row r="3" spans="1:5" s="49" customFormat="1" ht="30.75" customHeight="1">
      <c r="A3" s="259"/>
      <c r="B3" s="347" t="s">
        <v>35</v>
      </c>
      <c r="C3" s="347"/>
      <c r="D3" s="347"/>
      <c r="E3" s="347"/>
    </row>
    <row r="4" spans="1:5" s="1" customFormat="1" ht="20.25">
      <c r="A4" s="55"/>
      <c r="B4" s="260" t="s">
        <v>650</v>
      </c>
      <c r="C4" s="261" t="s">
        <v>713</v>
      </c>
      <c r="D4" s="262"/>
      <c r="E4" s="263"/>
    </row>
    <row r="5" spans="1:5" s="1" customFormat="1" ht="20.25">
      <c r="A5" s="55"/>
      <c r="B5" s="260"/>
      <c r="C5" s="264"/>
      <c r="D5" s="265"/>
      <c r="E5" s="265"/>
    </row>
    <row r="6" spans="1:5" s="1" customFormat="1" ht="12.75">
      <c r="A6" s="55"/>
      <c r="B6" s="337" t="s">
        <v>41</v>
      </c>
      <c r="C6" s="336"/>
      <c r="D6" s="336"/>
      <c r="E6" s="336"/>
    </row>
    <row r="7" spans="1:5" s="1" customFormat="1" ht="15.75">
      <c r="A7" s="55"/>
      <c r="B7" s="258"/>
      <c r="C7" s="349" t="s">
        <v>308</v>
      </c>
      <c r="D7" s="340"/>
      <c r="E7" s="258"/>
    </row>
    <row r="8" spans="1:5" s="1" customFormat="1" ht="20.25">
      <c r="A8" s="55"/>
      <c r="B8" s="260"/>
      <c r="C8" s="264"/>
      <c r="D8" s="265"/>
      <c r="E8" s="265"/>
    </row>
    <row r="9" spans="1:5" s="1" customFormat="1" ht="14.25">
      <c r="A9" s="55"/>
      <c r="B9" s="266" t="s">
        <v>36</v>
      </c>
      <c r="C9" s="264"/>
      <c r="D9" s="265"/>
      <c r="E9" s="265"/>
    </row>
    <row r="10" spans="1:5" s="1" customFormat="1" ht="20.25">
      <c r="A10" s="55"/>
      <c r="B10" s="260" t="s">
        <v>605</v>
      </c>
      <c r="C10" s="267">
        <f ca="1">NOW()</f>
        <v>39935.53030972222</v>
      </c>
      <c r="D10" s="55"/>
      <c r="E10" s="55"/>
    </row>
    <row r="11" spans="1:5" s="1" customFormat="1" ht="20.25">
      <c r="A11" s="55"/>
      <c r="B11" s="260"/>
      <c r="C11" s="56"/>
      <c r="D11" s="55"/>
      <c r="E11" s="55"/>
    </row>
    <row r="12" spans="1:5" s="1" customFormat="1" ht="39.75" customHeight="1">
      <c r="A12" s="55"/>
      <c r="B12" s="335" t="s">
        <v>43</v>
      </c>
      <c r="C12" s="336"/>
      <c r="D12" s="336"/>
      <c r="E12" s="336"/>
    </row>
    <row r="13" spans="1:5" s="1" customFormat="1" ht="12.75">
      <c r="A13" s="55"/>
      <c r="B13" s="268"/>
      <c r="C13" s="258"/>
      <c r="D13" s="258"/>
      <c r="E13" s="258"/>
    </row>
    <row r="14" spans="1:5" s="1" customFormat="1" ht="15.75">
      <c r="A14" s="55"/>
      <c r="B14" s="258"/>
      <c r="C14" s="348" t="s">
        <v>445</v>
      </c>
      <c r="D14" s="340"/>
      <c r="E14" s="258"/>
    </row>
    <row r="15" spans="1:5" s="1" customFormat="1" ht="15.75">
      <c r="A15" s="55"/>
      <c r="B15" s="258"/>
      <c r="C15" s="339" t="s">
        <v>444</v>
      </c>
      <c r="D15" s="340"/>
      <c r="E15" s="258"/>
    </row>
    <row r="16" spans="1:5" s="1" customFormat="1" ht="15.75">
      <c r="A16" s="55"/>
      <c r="B16" s="258"/>
      <c r="C16" s="341" t="s">
        <v>649</v>
      </c>
      <c r="D16" s="340"/>
      <c r="E16" s="258"/>
    </row>
    <row r="17" spans="1:5" s="1" customFormat="1" ht="15.75">
      <c r="A17" s="55"/>
      <c r="B17" s="258"/>
      <c r="C17" s="342" t="s">
        <v>309</v>
      </c>
      <c r="D17" s="340"/>
      <c r="E17" s="258"/>
    </row>
    <row r="18" spans="1:5" s="1" customFormat="1" ht="15.75">
      <c r="A18" s="55"/>
      <c r="B18" s="258"/>
      <c r="C18" s="343" t="s">
        <v>763</v>
      </c>
      <c r="D18" s="344"/>
      <c r="E18" s="258"/>
    </row>
    <row r="19" spans="1:5" ht="12.75">
      <c r="A19" s="269"/>
      <c r="B19" s="269"/>
      <c r="C19" s="269"/>
      <c r="D19" s="269"/>
      <c r="E19" s="269"/>
    </row>
    <row r="20" spans="1:5" ht="12.75">
      <c r="A20" s="269"/>
      <c r="B20" s="269"/>
      <c r="C20" s="269"/>
      <c r="D20" s="269"/>
      <c r="E20" s="269"/>
    </row>
    <row r="21" spans="1:5" ht="12.75">
      <c r="A21" s="269"/>
      <c r="B21" s="336" t="s">
        <v>39</v>
      </c>
      <c r="C21" s="336"/>
      <c r="D21" s="336"/>
      <c r="E21" s="336"/>
    </row>
    <row r="22" spans="1:5" ht="12.75">
      <c r="A22" s="269"/>
      <c r="B22" s="269"/>
      <c r="C22" s="269"/>
      <c r="D22" s="269"/>
      <c r="E22" s="269"/>
    </row>
    <row r="23" spans="2:4" ht="15.75">
      <c r="B23" s="332" t="s">
        <v>37</v>
      </c>
      <c r="C23" s="333"/>
      <c r="D23" s="334"/>
    </row>
    <row r="24" spans="2:4" ht="15">
      <c r="B24" s="331" t="s">
        <v>597</v>
      </c>
      <c r="C24" s="290"/>
      <c r="D24" s="291"/>
    </row>
    <row r="25" spans="2:4" ht="14.25">
      <c r="B25" s="338" t="s">
        <v>708</v>
      </c>
      <c r="C25" s="290"/>
      <c r="D25" s="291"/>
    </row>
    <row r="26" spans="2:4" ht="14.25">
      <c r="B26" s="338" t="s">
        <v>653</v>
      </c>
      <c r="C26" s="290"/>
      <c r="D26" s="291"/>
    </row>
    <row r="27" spans="2:4" ht="14.25">
      <c r="B27" s="338" t="s">
        <v>654</v>
      </c>
      <c r="C27" s="290"/>
      <c r="D27" s="291"/>
    </row>
    <row r="28" spans="2:4" ht="14.25">
      <c r="B28" s="338" t="s">
        <v>709</v>
      </c>
      <c r="C28" s="290"/>
      <c r="D28" s="291"/>
    </row>
    <row r="29" spans="2:4" ht="15">
      <c r="B29" s="331" t="s">
        <v>83</v>
      </c>
      <c r="C29" s="290"/>
      <c r="D29" s="291"/>
    </row>
    <row r="30" spans="2:4" ht="15">
      <c r="B30" s="331" t="s">
        <v>84</v>
      </c>
      <c r="C30" s="290"/>
      <c r="D30" s="291"/>
    </row>
    <row r="31" spans="2:4" ht="15">
      <c r="B31" s="331" t="s">
        <v>85</v>
      </c>
      <c r="C31" s="290"/>
      <c r="D31" s="291"/>
    </row>
    <row r="32" spans="2:4" ht="15">
      <c r="B32" s="331" t="s">
        <v>86</v>
      </c>
      <c r="C32" s="290"/>
      <c r="D32" s="291"/>
    </row>
    <row r="33" spans="2:4" ht="15">
      <c r="B33" s="331" t="s">
        <v>87</v>
      </c>
      <c r="C33" s="290"/>
      <c r="D33" s="291"/>
    </row>
    <row r="35" ht="12.75">
      <c r="B35" s="279"/>
    </row>
  </sheetData>
  <sheetProtection sheet="1" objects="1" scenarios="1" selectLockedCells="1"/>
  <mergeCells count="22">
    <mergeCell ref="B1:E1"/>
    <mergeCell ref="B3:E3"/>
    <mergeCell ref="C14:D14"/>
    <mergeCell ref="C7:D7"/>
    <mergeCell ref="B26:D26"/>
    <mergeCell ref="B27:D27"/>
    <mergeCell ref="B28:D28"/>
    <mergeCell ref="C15:D15"/>
    <mergeCell ref="C16:D16"/>
    <mergeCell ref="C17:D17"/>
    <mergeCell ref="B24:D24"/>
    <mergeCell ref="C18:D18"/>
    <mergeCell ref="B33:D33"/>
    <mergeCell ref="B23:D23"/>
    <mergeCell ref="B12:E12"/>
    <mergeCell ref="B6:E6"/>
    <mergeCell ref="B21:E21"/>
    <mergeCell ref="B29:D29"/>
    <mergeCell ref="B30:D30"/>
    <mergeCell ref="B31:D31"/>
    <mergeCell ref="B32:D32"/>
    <mergeCell ref="B25:D25"/>
  </mergeCells>
  <hyperlinks>
    <hyperlink ref="B24" location="Equipment!R1C1" display="1.1.  Equipment/Installation Related Costs"/>
    <hyperlink ref="B29" location="Training!R1C1" display="1.2.  Training"/>
    <hyperlink ref="B30" location="Governance!R1C1" display="1.3.  Governance"/>
    <hyperlink ref="B31" location="'O&amp;M'!R1C1" display="1.4.  Operations and Maintenance (Assume 5 Year Period)"/>
    <hyperlink ref="B32" location="Testing!R1C1" display="1.5.  System Test"/>
    <hyperlink ref="B33" location="Management!R1C1" display="1.6.  System Management"/>
    <hyperlink ref="B25" location="'Equipment-Centers'!R1C1" display="1.1.1 Centers"/>
    <hyperlink ref="B26" location="'Equipment-Sites'!R1C1" display="1.1.2 Sites"/>
    <hyperlink ref="B27" location="'Equipment-Terminals'!R1C1" display="1.1.3 Terminals"/>
    <hyperlink ref="B28" location="'Equipment-DataBkBone'!R1C1" display="1.1.4 Data Backbone/Back haul network"/>
    <hyperlink ref="B23:D23" location="'Main Cost Model Sheet'!R1C1" display="1.0 Main Cost model shee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pageSetUpPr fitToPage="1"/>
  </sheetPr>
  <dimension ref="B1:I28"/>
  <sheetViews>
    <sheetView showGridLines="0" workbookViewId="0" topLeftCell="A1">
      <selection activeCell="D9" sqref="D9"/>
    </sheetView>
  </sheetViews>
  <sheetFormatPr defaultColWidth="9.140625" defaultRowHeight="12.75"/>
  <cols>
    <col min="1" max="1" width="9.140625" style="1" customWidth="1"/>
    <col min="2" max="3" width="5.7109375" style="2" customWidth="1"/>
    <col min="4" max="4" width="51.140625" style="2" bestFit="1" customWidth="1"/>
    <col min="5" max="5" width="16.8515625" style="61" customWidth="1"/>
    <col min="6" max="6" width="16.00390625" style="61" bestFit="1" customWidth="1"/>
    <col min="7" max="7" width="17.57421875" style="61" bestFit="1" customWidth="1"/>
    <col min="8" max="8" width="14.28125" style="74" bestFit="1" customWidth="1"/>
    <col min="9" max="9" width="9.8515625" style="74" customWidth="1"/>
    <col min="10" max="16384" width="9.140625" style="1" customWidth="1"/>
  </cols>
  <sheetData>
    <row r="1" spans="2:7" ht="23.25">
      <c r="B1" s="298" t="str">
        <f>'Main Cost Model Sheet'!B1:F1</f>
        <v>Public Safety SDR Lifecycle Cost Estimation Workbook</v>
      </c>
      <c r="C1" s="282"/>
      <c r="D1" s="282"/>
      <c r="E1" s="282"/>
      <c r="F1" s="282"/>
      <c r="G1" s="282"/>
    </row>
    <row r="2" spans="2:7" ht="15">
      <c r="B2" s="292" t="s">
        <v>712</v>
      </c>
      <c r="C2" s="292"/>
      <c r="D2" s="292"/>
      <c r="E2" s="75"/>
      <c r="G2" s="60" t="s">
        <v>710</v>
      </c>
    </row>
    <row r="3" spans="3:4" ht="16.5" thickBot="1">
      <c r="C3" s="48"/>
      <c r="D3" s="48"/>
    </row>
    <row r="4" spans="2:9" ht="64.5" thickBot="1" thickTop="1">
      <c r="B4" s="295" t="s">
        <v>312</v>
      </c>
      <c r="C4" s="296"/>
      <c r="D4" s="297"/>
      <c r="E4" s="120" t="s">
        <v>311</v>
      </c>
      <c r="F4" s="283" t="s">
        <v>310</v>
      </c>
      <c r="G4" s="284"/>
      <c r="H4" s="284"/>
      <c r="I4" s="299"/>
    </row>
    <row r="5" spans="2:9" s="8" customFormat="1" ht="18" customHeight="1" thickTop="1">
      <c r="B5" s="124"/>
      <c r="C5" s="129" t="s">
        <v>656</v>
      </c>
      <c r="D5" s="130"/>
      <c r="E5" s="131"/>
      <c r="F5" s="232">
        <f>IF(G5&gt;0,G5,SUM(G6:G12))</f>
        <v>0</v>
      </c>
      <c r="G5" s="132">
        <v>0</v>
      </c>
      <c r="H5" s="133"/>
      <c r="I5" s="134"/>
    </row>
    <row r="6" spans="2:9" s="8" customFormat="1" ht="17.25" customHeight="1">
      <c r="B6" s="125"/>
      <c r="C6" s="140"/>
      <c r="D6" s="141" t="s">
        <v>652</v>
      </c>
      <c r="E6" s="135"/>
      <c r="F6" s="183"/>
      <c r="G6" s="184">
        <f>'Equipment-Centers'!M5</f>
        <v>0</v>
      </c>
      <c r="H6" s="136"/>
      <c r="I6" s="137"/>
    </row>
    <row r="7" spans="2:9" s="8" customFormat="1" ht="15.75">
      <c r="B7" s="125"/>
      <c r="C7" s="140"/>
      <c r="D7" s="141" t="s">
        <v>653</v>
      </c>
      <c r="E7" s="135"/>
      <c r="F7" s="183"/>
      <c r="G7" s="184">
        <f>'Equipment-Sites'!M5</f>
        <v>0</v>
      </c>
      <c r="H7" s="136"/>
      <c r="I7" s="137"/>
    </row>
    <row r="8" spans="2:9" s="8" customFormat="1" ht="15.75">
      <c r="B8" s="125"/>
      <c r="C8" s="140"/>
      <c r="D8" s="142" t="s">
        <v>654</v>
      </c>
      <c r="E8" s="135"/>
      <c r="F8" s="183"/>
      <c r="G8" s="184">
        <f>'Equipment-Terminals'!M5</f>
        <v>0</v>
      </c>
      <c r="H8" s="136"/>
      <c r="I8" s="137"/>
    </row>
    <row r="9" spans="2:9" s="8" customFormat="1" ht="15.75">
      <c r="B9" s="125"/>
      <c r="C9" s="140"/>
      <c r="D9" s="142" t="s">
        <v>655</v>
      </c>
      <c r="E9" s="135"/>
      <c r="F9" s="183"/>
      <c r="G9" s="184">
        <f>'Equipment-DataBkBone'!F5</f>
        <v>0</v>
      </c>
      <c r="H9" s="136"/>
      <c r="I9" s="137"/>
    </row>
    <row r="10" spans="2:9" s="8" customFormat="1" ht="15.75">
      <c r="B10" s="126"/>
      <c r="C10" s="116"/>
      <c r="D10" s="110" t="s">
        <v>715</v>
      </c>
      <c r="E10" s="138">
        <v>1</v>
      </c>
      <c r="F10" s="244" t="s">
        <v>765</v>
      </c>
      <c r="G10" s="185">
        <f>E10*H10</f>
        <v>0</v>
      </c>
      <c r="H10" s="139"/>
      <c r="I10" s="246" t="s">
        <v>2</v>
      </c>
    </row>
    <row r="11" spans="2:9" s="8" customFormat="1" ht="15.75">
      <c r="B11" s="126"/>
      <c r="C11" s="116"/>
      <c r="D11" s="111" t="s">
        <v>764</v>
      </c>
      <c r="E11" s="180">
        <v>0.05</v>
      </c>
      <c r="F11" s="245" t="s">
        <v>766</v>
      </c>
      <c r="G11" s="182">
        <f>IF(H11&gt;0,H11,E11*SUM(G6:G10))</f>
        <v>0</v>
      </c>
      <c r="H11" s="132"/>
      <c r="I11" s="137"/>
    </row>
    <row r="12" spans="2:9" s="8" customFormat="1" ht="15.75">
      <c r="B12" s="126"/>
      <c r="C12" s="111"/>
      <c r="D12" s="111" t="s">
        <v>716</v>
      </c>
      <c r="E12" s="180">
        <v>0.1</v>
      </c>
      <c r="F12" s="245" t="s">
        <v>4</v>
      </c>
      <c r="G12" s="182">
        <f>IF(H12&gt;0,H12,E12*SUM(G6:G10))</f>
        <v>0</v>
      </c>
      <c r="H12" s="132"/>
      <c r="I12" s="137"/>
    </row>
    <row r="13" spans="2:9" s="11" customFormat="1" ht="16.5" thickBot="1">
      <c r="B13" s="127"/>
      <c r="C13" s="128"/>
      <c r="D13" s="128"/>
      <c r="E13" s="187"/>
      <c r="F13" s="186"/>
      <c r="G13" s="188"/>
      <c r="H13" s="188"/>
      <c r="I13" s="241"/>
    </row>
    <row r="14" spans="2:9" s="11" customFormat="1" ht="15.75" thickTop="1">
      <c r="B14" s="4"/>
      <c r="C14" s="4"/>
      <c r="D14" s="4"/>
      <c r="E14" s="83"/>
      <c r="F14" s="83"/>
      <c r="G14" s="83"/>
      <c r="H14" s="84"/>
      <c r="I14" s="84"/>
    </row>
    <row r="15" spans="2:9" s="11" customFormat="1" ht="15">
      <c r="B15" s="195" t="s">
        <v>768</v>
      </c>
      <c r="C15" s="195"/>
      <c r="D15" s="195"/>
      <c r="E15" s="61"/>
      <c r="F15" s="61"/>
      <c r="G15" s="83"/>
      <c r="H15" s="84"/>
      <c r="I15" s="84"/>
    </row>
    <row r="16" spans="2:9" s="11" customFormat="1" ht="15">
      <c r="B16" s="196"/>
      <c r="C16" s="2" t="s">
        <v>769</v>
      </c>
      <c r="D16" s="199"/>
      <c r="E16" s="61"/>
      <c r="F16" s="61"/>
      <c r="G16" s="83"/>
      <c r="H16" s="84"/>
      <c r="I16" s="84"/>
    </row>
    <row r="17" spans="2:9" s="11" customFormat="1" ht="15">
      <c r="B17" s="197"/>
      <c r="C17" s="2" t="s">
        <v>772</v>
      </c>
      <c r="D17" s="199"/>
      <c r="E17" s="61"/>
      <c r="F17" s="61"/>
      <c r="G17" s="83"/>
      <c r="H17" s="84"/>
      <c r="I17" s="84"/>
    </row>
    <row r="18" spans="2:9" s="11" customFormat="1" ht="15">
      <c r="B18" s="198"/>
      <c r="C18" s="199" t="s">
        <v>767</v>
      </c>
      <c r="D18" s="199"/>
      <c r="E18" s="61"/>
      <c r="F18" s="61"/>
      <c r="G18" s="83"/>
      <c r="H18" s="84"/>
      <c r="I18" s="84"/>
    </row>
    <row r="19" spans="2:9" s="11" customFormat="1" ht="15">
      <c r="B19" s="281" t="s">
        <v>773</v>
      </c>
      <c r="C19" s="4"/>
      <c r="D19" s="4"/>
      <c r="E19" s="83"/>
      <c r="F19" s="83"/>
      <c r="G19" s="83"/>
      <c r="H19" s="84"/>
      <c r="I19" s="84"/>
    </row>
    <row r="20" spans="2:9" s="11" customFormat="1" ht="15">
      <c r="B20" s="4"/>
      <c r="C20" s="4"/>
      <c r="D20" s="4"/>
      <c r="E20" s="83"/>
      <c r="F20" s="83"/>
      <c r="G20" s="83"/>
      <c r="H20" s="84"/>
      <c r="I20" s="84"/>
    </row>
    <row r="21" spans="2:9" s="11" customFormat="1" ht="15">
      <c r="B21" s="4"/>
      <c r="C21" s="4"/>
      <c r="D21" s="4"/>
      <c r="E21" s="83"/>
      <c r="F21" s="83"/>
      <c r="G21" s="83"/>
      <c r="H21" s="84"/>
      <c r="I21" s="84"/>
    </row>
    <row r="22" spans="2:9" s="11" customFormat="1" ht="15">
      <c r="B22" s="4"/>
      <c r="C22" s="4"/>
      <c r="D22" s="4"/>
      <c r="E22" s="83"/>
      <c r="F22" s="83"/>
      <c r="G22" s="83"/>
      <c r="H22" s="84"/>
      <c r="I22" s="84"/>
    </row>
    <row r="23" spans="2:9" s="11" customFormat="1" ht="15">
      <c r="B23" s="4"/>
      <c r="C23" s="4"/>
      <c r="D23" s="4"/>
      <c r="E23" s="83"/>
      <c r="F23" s="83"/>
      <c r="G23" s="83"/>
      <c r="H23" s="84"/>
      <c r="I23" s="84"/>
    </row>
    <row r="24" spans="2:9" s="11" customFormat="1" ht="15">
      <c r="B24" s="4"/>
      <c r="C24" s="4"/>
      <c r="D24" s="4"/>
      <c r="E24" s="83"/>
      <c r="F24" s="83"/>
      <c r="G24" s="83"/>
      <c r="H24" s="84"/>
      <c r="I24" s="84"/>
    </row>
    <row r="25" spans="2:9" s="11" customFormat="1" ht="15">
      <c r="B25" s="4"/>
      <c r="C25" s="4"/>
      <c r="D25" s="4"/>
      <c r="E25" s="83"/>
      <c r="F25" s="83"/>
      <c r="G25" s="83"/>
      <c r="H25" s="84"/>
      <c r="I25" s="84"/>
    </row>
    <row r="26" spans="2:9" s="11" customFormat="1" ht="15">
      <c r="B26" s="4"/>
      <c r="C26" s="4"/>
      <c r="D26" s="4"/>
      <c r="E26" s="83"/>
      <c r="F26" s="83"/>
      <c r="G26" s="83"/>
      <c r="H26" s="84"/>
      <c r="I26" s="84"/>
    </row>
    <row r="27" spans="2:9" s="11" customFormat="1" ht="15">
      <c r="B27" s="4"/>
      <c r="C27" s="4"/>
      <c r="D27" s="4"/>
      <c r="E27" s="83"/>
      <c r="F27" s="83"/>
      <c r="G27" s="83"/>
      <c r="H27" s="84"/>
      <c r="I27" s="84"/>
    </row>
    <row r="28" spans="2:9" s="11" customFormat="1" ht="15">
      <c r="B28" s="4"/>
      <c r="C28" s="4"/>
      <c r="D28" s="4"/>
      <c r="E28" s="83"/>
      <c r="F28" s="83"/>
      <c r="G28" s="83"/>
      <c r="H28" s="84"/>
      <c r="I28" s="84"/>
    </row>
  </sheetData>
  <sheetProtection sheet="1" objects="1" scenarios="1" selectLockedCells="1"/>
  <mergeCells count="4">
    <mergeCell ref="B4:D4"/>
    <mergeCell ref="B2:D2"/>
    <mergeCell ref="B1:G1"/>
    <mergeCell ref="F4:I4"/>
  </mergeCells>
  <hyperlinks>
    <hyperlink ref="G2" location="'Main Cost Model Sheet'!R1C1" display="Main Sheet"/>
    <hyperlink ref="D6" location="'Equipment-Centers'!R1C1" display="1.1.1. Centers "/>
    <hyperlink ref="D7" location="'Equipment-Sites'!R1C1" display="1.1.2. Sites"/>
    <hyperlink ref="D8" location="'Equipment-Terminals'!R1C1" display="1.1.3. Terminals"/>
    <hyperlink ref="D9" location="'Equipment-DataBkBone'!R1C1" display="1.1.4. Data Backbone/Backhaul"/>
    <hyperlink ref="B2:D2" location="'Help &amp; Instructions'!R1C1" display="Cost Model Spreadsheet Instructions"/>
  </hyperlinks>
  <printOptions/>
  <pageMargins left="0.75" right="0.75" top="1" bottom="1" header="0.5" footer="0.5"/>
  <pageSetup fitToHeight="6" fitToWidth="1" horizontalDpi="600" verticalDpi="600" orientation="portrait" scale="62"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B1:U229"/>
  <sheetViews>
    <sheetView showGridLines="0" zoomScale="75" zoomScaleNormal="75" workbookViewId="0" topLeftCell="D45">
      <selection activeCell="P164" sqref="P164"/>
    </sheetView>
  </sheetViews>
  <sheetFormatPr defaultColWidth="9.140625" defaultRowHeight="12.75"/>
  <cols>
    <col min="1" max="2" width="9.140625" style="1" customWidth="1"/>
    <col min="3" max="8" width="5.7109375" style="2" customWidth="1"/>
    <col min="9" max="10" width="9.28125" style="2" customWidth="1"/>
    <col min="11" max="11" width="23.421875" style="2" customWidth="1"/>
    <col min="12" max="12" width="15.00390625" style="61" customWidth="1"/>
    <col min="13" max="13" width="19.7109375" style="61" bestFit="1" customWidth="1"/>
    <col min="14" max="15" width="16.140625" style="61" bestFit="1" customWidth="1"/>
    <col min="16" max="16" width="19.8515625" style="61" customWidth="1"/>
    <col min="17" max="17" width="19.421875" style="61" customWidth="1"/>
    <col min="18" max="18" width="16.140625" style="61" bestFit="1" customWidth="1"/>
    <col min="19" max="19" width="14.28125" style="74" bestFit="1" customWidth="1"/>
    <col min="20" max="20" width="9.140625" style="74" customWidth="1"/>
    <col min="21" max="16384" width="9.140625" style="1" customWidth="1"/>
  </cols>
  <sheetData>
    <row r="1" spans="2:21" ht="27" customHeight="1">
      <c r="B1" s="300" t="str">
        <f>'Main Cost Model Sheet'!B1:F1</f>
        <v>Public Safety SDR Lifecycle Cost Estimation Workbook</v>
      </c>
      <c r="C1" s="301"/>
      <c r="D1" s="301"/>
      <c r="E1" s="301"/>
      <c r="F1" s="301"/>
      <c r="G1" s="301"/>
      <c r="H1" s="301"/>
      <c r="I1" s="301"/>
      <c r="J1" s="301"/>
      <c r="K1" s="301"/>
      <c r="L1" s="301"/>
      <c r="M1" s="301"/>
      <c r="N1" s="301"/>
      <c r="O1" s="301"/>
      <c r="P1" s="301"/>
      <c r="Q1" s="301"/>
      <c r="R1" s="301"/>
      <c r="S1" s="85"/>
      <c r="T1" s="85"/>
      <c r="U1" s="23"/>
    </row>
    <row r="2" spans="2:13" ht="15">
      <c r="B2" s="292" t="s">
        <v>712</v>
      </c>
      <c r="C2" s="292"/>
      <c r="D2" s="292"/>
      <c r="E2" s="292"/>
      <c r="F2" s="292"/>
      <c r="G2" s="292"/>
      <c r="H2" s="292"/>
      <c r="L2" s="60" t="s">
        <v>710</v>
      </c>
      <c r="M2" s="60" t="s">
        <v>711</v>
      </c>
    </row>
    <row r="3" spans="3:11" ht="16.5" thickBot="1">
      <c r="C3" s="46"/>
      <c r="D3" s="47"/>
      <c r="E3" s="47"/>
      <c r="F3" s="47"/>
      <c r="G3" s="47"/>
      <c r="H3" s="47"/>
      <c r="I3" s="47"/>
      <c r="J3" s="47"/>
      <c r="K3" s="12"/>
    </row>
    <row r="4" spans="2:20" ht="73.5" thickBot="1" thickTop="1">
      <c r="B4" s="302" t="s">
        <v>762</v>
      </c>
      <c r="C4" s="303"/>
      <c r="D4" s="303"/>
      <c r="E4" s="303"/>
      <c r="F4" s="303"/>
      <c r="G4" s="303"/>
      <c r="H4" s="303"/>
      <c r="I4" s="303"/>
      <c r="J4" s="303"/>
      <c r="K4" s="304"/>
      <c r="L4" s="107" t="s">
        <v>311</v>
      </c>
      <c r="M4" s="307" t="s">
        <v>634</v>
      </c>
      <c r="N4" s="308"/>
      <c r="O4" s="308"/>
      <c r="P4" s="308"/>
      <c r="Q4" s="308"/>
      <c r="R4" s="309"/>
      <c r="S4" s="86"/>
      <c r="T4" s="86"/>
    </row>
    <row r="5" spans="2:20" s="8" customFormat="1" ht="17.25" customHeight="1" thickTop="1">
      <c r="B5" s="36"/>
      <c r="C5" s="21" t="s">
        <v>598</v>
      </c>
      <c r="D5" s="22"/>
      <c r="E5" s="22"/>
      <c r="F5" s="22"/>
      <c r="G5" s="22"/>
      <c r="H5" s="22"/>
      <c r="I5" s="22"/>
      <c r="J5" s="22"/>
      <c r="K5" s="35"/>
      <c r="L5" s="203"/>
      <c r="M5" s="204">
        <f>IF(N5&gt;0,N5,SUM(N6:N210))</f>
        <v>0</v>
      </c>
      <c r="N5" s="87">
        <v>0</v>
      </c>
      <c r="O5" s="205"/>
      <c r="P5" s="205"/>
      <c r="Q5" s="205"/>
      <c r="R5" s="206"/>
      <c r="S5" s="89"/>
      <c r="T5" s="89"/>
    </row>
    <row r="6" spans="2:20" s="8" customFormat="1" ht="32.25" customHeight="1">
      <c r="B6" s="37"/>
      <c r="C6" s="305" t="s">
        <v>446</v>
      </c>
      <c r="D6" s="306"/>
      <c r="E6" s="306"/>
      <c r="F6" s="306"/>
      <c r="G6" s="306"/>
      <c r="H6" s="306"/>
      <c r="I6" s="306"/>
      <c r="J6" s="306"/>
      <c r="K6" s="27"/>
      <c r="L6" s="203"/>
      <c r="M6" s="207"/>
      <c r="N6" s="73"/>
      <c r="O6" s="218"/>
      <c r="P6" s="73"/>
      <c r="Q6" s="73"/>
      <c r="R6" s="208"/>
      <c r="S6" s="89"/>
      <c r="T6" s="89"/>
    </row>
    <row r="7" spans="2:20" s="8" customFormat="1" ht="17.25" customHeight="1">
      <c r="B7" s="37"/>
      <c r="C7" s="6"/>
      <c r="D7" s="5" t="s">
        <v>599</v>
      </c>
      <c r="E7" s="6"/>
      <c r="F7" s="6"/>
      <c r="G7" s="6"/>
      <c r="H7" s="6"/>
      <c r="I7" s="6"/>
      <c r="J7" s="6"/>
      <c r="K7" s="27"/>
      <c r="L7" s="67">
        <v>1</v>
      </c>
      <c r="M7" s="207"/>
      <c r="N7" s="96">
        <f>IF(O7&gt;0,O7*L7,L7*SUM(O8:O83))</f>
        <v>0</v>
      </c>
      <c r="O7" s="64">
        <v>0</v>
      </c>
      <c r="P7" s="247" t="s">
        <v>1</v>
      </c>
      <c r="Q7" s="73"/>
      <c r="R7" s="208"/>
      <c r="S7" s="89"/>
      <c r="T7" s="89"/>
    </row>
    <row r="8" spans="2:20" s="8" customFormat="1" ht="15.75">
      <c r="B8" s="37"/>
      <c r="C8" s="6"/>
      <c r="D8" s="6"/>
      <c r="E8" s="5" t="s">
        <v>600</v>
      </c>
      <c r="F8" s="6"/>
      <c r="G8" s="6"/>
      <c r="H8" s="6"/>
      <c r="I8" s="6"/>
      <c r="J8" s="6"/>
      <c r="K8" s="27"/>
      <c r="L8" s="203"/>
      <c r="M8" s="207"/>
      <c r="N8" s="73"/>
      <c r="O8" s="96">
        <f>IF(P8&gt;0,P8,SUM(P9:P10))</f>
        <v>0</v>
      </c>
      <c r="P8" s="64">
        <v>0</v>
      </c>
      <c r="Q8" s="73"/>
      <c r="R8" s="208"/>
      <c r="S8" s="89"/>
      <c r="T8" s="89"/>
    </row>
    <row r="9" spans="2:20" s="8" customFormat="1" ht="15.75">
      <c r="B9" s="37"/>
      <c r="C9" s="6"/>
      <c r="D9" s="6"/>
      <c r="E9" s="6"/>
      <c r="F9" s="6" t="s">
        <v>601</v>
      </c>
      <c r="G9" s="6"/>
      <c r="H9" s="6"/>
      <c r="I9" s="6"/>
      <c r="J9" s="6"/>
      <c r="K9" s="27"/>
      <c r="L9" s="203"/>
      <c r="M9" s="207"/>
      <c r="N9" s="73"/>
      <c r="O9" s="73"/>
      <c r="P9" s="68">
        <v>0</v>
      </c>
      <c r="Q9" s="73"/>
      <c r="R9" s="208"/>
      <c r="S9" s="89"/>
      <c r="T9" s="89"/>
    </row>
    <row r="10" spans="2:20" s="8" customFormat="1" ht="15.75">
      <c r="B10" s="37"/>
      <c r="C10" s="6"/>
      <c r="D10" s="6"/>
      <c r="E10" s="6"/>
      <c r="F10" s="6" t="s">
        <v>602</v>
      </c>
      <c r="G10" s="6"/>
      <c r="H10" s="6"/>
      <c r="I10" s="6"/>
      <c r="J10" s="6"/>
      <c r="K10" s="27"/>
      <c r="L10" s="203"/>
      <c r="M10" s="207"/>
      <c r="N10" s="73"/>
      <c r="O10" s="73"/>
      <c r="P10" s="215">
        <v>0</v>
      </c>
      <c r="Q10" s="73"/>
      <c r="R10" s="208"/>
      <c r="S10" s="89"/>
      <c r="T10" s="89"/>
    </row>
    <row r="11" spans="2:20" s="8" customFormat="1" ht="15.75">
      <c r="B11" s="37"/>
      <c r="C11" s="6"/>
      <c r="D11" s="6"/>
      <c r="E11" s="5" t="s">
        <v>603</v>
      </c>
      <c r="F11" s="6"/>
      <c r="G11" s="6"/>
      <c r="H11" s="6"/>
      <c r="I11" s="6"/>
      <c r="J11" s="6"/>
      <c r="K11" s="27"/>
      <c r="L11" s="203"/>
      <c r="M11" s="207"/>
      <c r="N11" s="73"/>
      <c r="O11" s="96">
        <f>IF(P11&gt;0,P11,SUM(P12:P17))</f>
        <v>0</v>
      </c>
      <c r="P11" s="64">
        <v>0</v>
      </c>
      <c r="Q11" s="73"/>
      <c r="R11" s="208"/>
      <c r="S11" s="89"/>
      <c r="T11" s="89"/>
    </row>
    <row r="12" spans="2:20" s="8" customFormat="1" ht="15.75">
      <c r="B12" s="37"/>
      <c r="C12" s="6"/>
      <c r="D12" s="6"/>
      <c r="E12" s="6"/>
      <c r="F12" s="6" t="s">
        <v>240</v>
      </c>
      <c r="G12" s="6"/>
      <c r="H12" s="6"/>
      <c r="I12" s="6"/>
      <c r="J12" s="6"/>
      <c r="K12" s="27"/>
      <c r="L12" s="203"/>
      <c r="M12" s="207"/>
      <c r="N12" s="73"/>
      <c r="O12" s="73"/>
      <c r="P12" s="68">
        <v>0</v>
      </c>
      <c r="Q12" s="73"/>
      <c r="R12" s="208"/>
      <c r="S12" s="89"/>
      <c r="T12" s="89"/>
    </row>
    <row r="13" spans="2:20" s="8" customFormat="1" ht="15.75">
      <c r="B13" s="37"/>
      <c r="C13" s="6"/>
      <c r="D13" s="6"/>
      <c r="E13" s="6"/>
      <c r="F13" s="6" t="s">
        <v>241</v>
      </c>
      <c r="G13" s="6"/>
      <c r="H13" s="6"/>
      <c r="I13" s="6"/>
      <c r="J13" s="6"/>
      <c r="K13" s="27"/>
      <c r="L13" s="203"/>
      <c r="M13" s="207"/>
      <c r="N13" s="73"/>
      <c r="O13" s="73"/>
      <c r="P13" s="68">
        <v>0</v>
      </c>
      <c r="Q13" s="73"/>
      <c r="R13" s="208"/>
      <c r="S13" s="89"/>
      <c r="T13" s="89"/>
    </row>
    <row r="14" spans="2:20" s="8" customFormat="1" ht="15.75">
      <c r="B14" s="37"/>
      <c r="C14" s="6"/>
      <c r="D14" s="6"/>
      <c r="E14" s="6"/>
      <c r="F14" s="6" t="s">
        <v>242</v>
      </c>
      <c r="G14" s="6"/>
      <c r="H14" s="6"/>
      <c r="I14" s="6"/>
      <c r="J14" s="6"/>
      <c r="K14" s="27"/>
      <c r="L14" s="203"/>
      <c r="M14" s="207"/>
      <c r="N14" s="73"/>
      <c r="O14" s="73"/>
      <c r="P14" s="68">
        <v>0</v>
      </c>
      <c r="Q14" s="73"/>
      <c r="R14" s="208"/>
      <c r="S14" s="89"/>
      <c r="T14" s="89"/>
    </row>
    <row r="15" spans="2:20" s="8" customFormat="1" ht="15.75">
      <c r="B15" s="37"/>
      <c r="C15" s="6"/>
      <c r="D15" s="6"/>
      <c r="E15" s="6"/>
      <c r="F15" s="6" t="s">
        <v>243</v>
      </c>
      <c r="G15" s="6"/>
      <c r="H15" s="6"/>
      <c r="I15" s="6"/>
      <c r="J15" s="6"/>
      <c r="K15" s="27"/>
      <c r="L15" s="203"/>
      <c r="M15" s="207"/>
      <c r="N15" s="73"/>
      <c r="O15" s="73"/>
      <c r="P15" s="68">
        <v>0</v>
      </c>
      <c r="Q15" s="73"/>
      <c r="R15" s="208"/>
      <c r="S15" s="89"/>
      <c r="T15" s="89"/>
    </row>
    <row r="16" spans="2:20" s="8" customFormat="1" ht="15.75">
      <c r="B16" s="37"/>
      <c r="C16" s="6"/>
      <c r="D16" s="6"/>
      <c r="E16" s="6"/>
      <c r="F16" s="6" t="s">
        <v>244</v>
      </c>
      <c r="G16" s="6"/>
      <c r="H16" s="6"/>
      <c r="I16" s="6"/>
      <c r="J16" s="6"/>
      <c r="K16" s="27"/>
      <c r="L16" s="203"/>
      <c r="M16" s="207"/>
      <c r="N16" s="73"/>
      <c r="O16" s="73"/>
      <c r="P16" s="68">
        <v>0</v>
      </c>
      <c r="Q16" s="73"/>
      <c r="R16" s="208"/>
      <c r="S16" s="89"/>
      <c r="T16" s="89"/>
    </row>
    <row r="17" spans="2:20" s="8" customFormat="1" ht="15.75">
      <c r="B17" s="37"/>
      <c r="C17" s="6"/>
      <c r="D17" s="6"/>
      <c r="E17" s="6"/>
      <c r="F17" s="6" t="s">
        <v>245</v>
      </c>
      <c r="G17" s="6"/>
      <c r="H17" s="6"/>
      <c r="I17" s="6"/>
      <c r="J17" s="6"/>
      <c r="K17" s="27"/>
      <c r="L17" s="203"/>
      <c r="M17" s="207"/>
      <c r="N17" s="73"/>
      <c r="O17" s="73"/>
      <c r="P17" s="215">
        <v>0</v>
      </c>
      <c r="Q17" s="73"/>
      <c r="R17" s="208"/>
      <c r="S17" s="89"/>
      <c r="T17" s="89"/>
    </row>
    <row r="18" spans="2:20" s="8" customFormat="1" ht="25.5">
      <c r="B18" s="37"/>
      <c r="C18" s="6"/>
      <c r="D18" s="6"/>
      <c r="E18" s="5" t="s">
        <v>604</v>
      </c>
      <c r="F18" s="6"/>
      <c r="G18" s="6"/>
      <c r="H18" s="6"/>
      <c r="I18" s="6"/>
      <c r="J18" s="6"/>
      <c r="K18" s="27"/>
      <c r="L18" s="67">
        <v>1</v>
      </c>
      <c r="M18" s="207"/>
      <c r="N18" s="73"/>
      <c r="O18" s="96">
        <f>IF(P18&gt;0,P18*L18,SUM(P19:P19)*L18)</f>
        <v>0</v>
      </c>
      <c r="P18" s="64">
        <v>0</v>
      </c>
      <c r="Q18" s="247" t="s">
        <v>1</v>
      </c>
      <c r="R18" s="208"/>
      <c r="S18" s="89"/>
      <c r="T18" s="89"/>
    </row>
    <row r="19" spans="2:20" s="8" customFormat="1" ht="15.75">
      <c r="B19" s="37"/>
      <c r="C19" s="6"/>
      <c r="D19" s="6"/>
      <c r="E19" s="6"/>
      <c r="F19" s="6" t="s">
        <v>88</v>
      </c>
      <c r="G19" s="6"/>
      <c r="H19" s="6"/>
      <c r="I19" s="6"/>
      <c r="J19" s="6"/>
      <c r="K19" s="27"/>
      <c r="L19" s="203"/>
      <c r="M19" s="207"/>
      <c r="N19" s="73"/>
      <c r="O19" s="73"/>
      <c r="P19" s="68">
        <v>0</v>
      </c>
      <c r="Q19" s="73"/>
      <c r="R19" s="208"/>
      <c r="S19" s="89"/>
      <c r="T19" s="89"/>
    </row>
    <row r="20" spans="2:20" s="8" customFormat="1" ht="15.75">
      <c r="B20" s="37"/>
      <c r="C20" s="6"/>
      <c r="D20" s="6"/>
      <c r="E20" s="5" t="s">
        <v>45</v>
      </c>
      <c r="F20" s="6"/>
      <c r="G20" s="6"/>
      <c r="H20" s="6"/>
      <c r="I20" s="6"/>
      <c r="J20" s="6"/>
      <c r="K20" s="27"/>
      <c r="L20" s="203"/>
      <c r="M20" s="207"/>
      <c r="N20" s="73"/>
      <c r="O20" s="68">
        <v>0</v>
      </c>
      <c r="P20" s="73"/>
      <c r="Q20" s="73"/>
      <c r="R20" s="208"/>
      <c r="S20" s="89"/>
      <c r="T20" s="89"/>
    </row>
    <row r="21" spans="2:20" s="8" customFormat="1" ht="15.75">
      <c r="B21" s="37"/>
      <c r="C21" s="6"/>
      <c r="D21" s="6"/>
      <c r="E21" s="5" t="s">
        <v>46</v>
      </c>
      <c r="F21" s="6"/>
      <c r="G21" s="6"/>
      <c r="H21" s="6"/>
      <c r="I21" s="6"/>
      <c r="J21" s="6"/>
      <c r="K21" s="27"/>
      <c r="L21" s="203"/>
      <c r="M21" s="207"/>
      <c r="N21" s="73"/>
      <c r="O21" s="68">
        <v>0</v>
      </c>
      <c r="P21" s="73"/>
      <c r="Q21" s="73"/>
      <c r="R21" s="208"/>
      <c r="S21" s="89"/>
      <c r="T21" s="89"/>
    </row>
    <row r="22" spans="2:20" s="8" customFormat="1" ht="15.75">
      <c r="B22" s="37"/>
      <c r="C22" s="6"/>
      <c r="D22" s="6"/>
      <c r="E22" s="5" t="s">
        <v>47</v>
      </c>
      <c r="F22" s="6"/>
      <c r="G22" s="6"/>
      <c r="H22" s="6"/>
      <c r="I22" s="6"/>
      <c r="J22" s="6"/>
      <c r="K22" s="27"/>
      <c r="L22" s="203"/>
      <c r="M22" s="207"/>
      <c r="N22" s="73"/>
      <c r="O22" s="68">
        <v>0</v>
      </c>
      <c r="P22" s="73"/>
      <c r="Q22" s="73"/>
      <c r="R22" s="208"/>
      <c r="S22" s="89"/>
      <c r="T22" s="89"/>
    </row>
    <row r="23" spans="2:20" s="8" customFormat="1" ht="15.75">
      <c r="B23" s="37"/>
      <c r="C23" s="6"/>
      <c r="D23" s="6"/>
      <c r="E23" s="5" t="s">
        <v>48</v>
      </c>
      <c r="F23" s="6"/>
      <c r="G23" s="6"/>
      <c r="H23" s="6"/>
      <c r="I23" s="6"/>
      <c r="J23" s="6"/>
      <c r="K23" s="27"/>
      <c r="L23" s="203"/>
      <c r="M23" s="207"/>
      <c r="N23" s="73"/>
      <c r="O23" s="68">
        <v>0</v>
      </c>
      <c r="P23" s="73"/>
      <c r="Q23" s="73"/>
      <c r="R23" s="208"/>
      <c r="S23" s="213"/>
      <c r="T23" s="89"/>
    </row>
    <row r="24" spans="2:20" s="8" customFormat="1" ht="15.75">
      <c r="B24" s="37"/>
      <c r="C24" s="6"/>
      <c r="D24" s="6"/>
      <c r="E24" s="5" t="s">
        <v>49</v>
      </c>
      <c r="F24" s="6"/>
      <c r="G24" s="6"/>
      <c r="H24" s="6"/>
      <c r="I24" s="6"/>
      <c r="J24" s="6"/>
      <c r="K24" s="27"/>
      <c r="L24" s="203"/>
      <c r="M24" s="207"/>
      <c r="N24" s="73"/>
      <c r="O24" s="68">
        <v>0</v>
      </c>
      <c r="P24" s="218"/>
      <c r="Q24" s="73"/>
      <c r="R24" s="208"/>
      <c r="S24" s="89"/>
      <c r="T24" s="89"/>
    </row>
    <row r="25" spans="2:20" s="8" customFormat="1" ht="25.5">
      <c r="B25" s="37"/>
      <c r="C25" s="6"/>
      <c r="D25" s="6"/>
      <c r="E25" s="5" t="s">
        <v>50</v>
      </c>
      <c r="F25" s="6"/>
      <c r="G25" s="6"/>
      <c r="H25" s="6"/>
      <c r="I25" s="6"/>
      <c r="J25" s="6"/>
      <c r="K25" s="27"/>
      <c r="L25" s="67">
        <v>1</v>
      </c>
      <c r="M25" s="207"/>
      <c r="N25" s="73"/>
      <c r="O25" s="96">
        <f>IF(P25&gt;0,P25*L25,SUM(P26:P32)*L25)</f>
        <v>0</v>
      </c>
      <c r="P25" s="64">
        <v>0</v>
      </c>
      <c r="Q25" s="247" t="s">
        <v>1</v>
      </c>
      <c r="R25" s="208"/>
      <c r="S25" s="89"/>
      <c r="T25" s="89"/>
    </row>
    <row r="26" spans="2:20" s="8" customFormat="1" ht="15.75">
      <c r="B26" s="37"/>
      <c r="C26" s="6"/>
      <c r="D26" s="6"/>
      <c r="E26" s="6"/>
      <c r="F26" s="6" t="s">
        <v>51</v>
      </c>
      <c r="G26" s="6"/>
      <c r="H26" s="6"/>
      <c r="I26" s="6"/>
      <c r="J26" s="6"/>
      <c r="K26" s="27"/>
      <c r="L26" s="203"/>
      <c r="M26" s="207"/>
      <c r="N26" s="73"/>
      <c r="O26" s="73"/>
      <c r="P26" s="68">
        <v>0</v>
      </c>
      <c r="Q26" s="73"/>
      <c r="R26" s="208"/>
      <c r="S26" s="89"/>
      <c r="T26" s="89"/>
    </row>
    <row r="27" spans="2:20" s="8" customFormat="1" ht="15.75">
      <c r="B27" s="37"/>
      <c r="C27" s="6"/>
      <c r="D27" s="6"/>
      <c r="E27" s="6"/>
      <c r="F27" s="6" t="s">
        <v>52</v>
      </c>
      <c r="G27" s="6"/>
      <c r="H27" s="6"/>
      <c r="I27" s="6"/>
      <c r="J27" s="6"/>
      <c r="K27" s="27"/>
      <c r="L27" s="203"/>
      <c r="M27" s="207"/>
      <c r="N27" s="73"/>
      <c r="O27" s="73"/>
      <c r="P27" s="68">
        <v>0</v>
      </c>
      <c r="Q27" s="73"/>
      <c r="R27" s="208"/>
      <c r="S27" s="89"/>
      <c r="T27" s="89"/>
    </row>
    <row r="28" spans="2:20" s="8" customFormat="1" ht="15.75">
      <c r="B28" s="37"/>
      <c r="C28" s="6"/>
      <c r="D28" s="6"/>
      <c r="E28" s="6"/>
      <c r="F28" s="6" t="s">
        <v>53</v>
      </c>
      <c r="G28" s="6"/>
      <c r="H28" s="6"/>
      <c r="I28" s="6"/>
      <c r="J28" s="6"/>
      <c r="K28" s="27"/>
      <c r="L28" s="203"/>
      <c r="M28" s="207"/>
      <c r="N28" s="73"/>
      <c r="O28" s="73"/>
      <c r="P28" s="68">
        <v>0</v>
      </c>
      <c r="Q28" s="73"/>
      <c r="R28" s="208"/>
      <c r="S28" s="89"/>
      <c r="T28" s="89"/>
    </row>
    <row r="29" spans="2:20" s="8" customFormat="1" ht="15.75">
      <c r="B29" s="37"/>
      <c r="C29" s="6"/>
      <c r="D29" s="6"/>
      <c r="E29" s="6"/>
      <c r="F29" s="6" t="s">
        <v>455</v>
      </c>
      <c r="G29" s="6"/>
      <c r="H29" s="6"/>
      <c r="I29" s="6"/>
      <c r="J29" s="6"/>
      <c r="K29" s="27"/>
      <c r="L29" s="203"/>
      <c r="M29" s="207"/>
      <c r="N29" s="73"/>
      <c r="O29" s="73"/>
      <c r="P29" s="68">
        <v>0</v>
      </c>
      <c r="Q29" s="73"/>
      <c r="R29" s="208"/>
      <c r="S29" s="89"/>
      <c r="T29" s="89"/>
    </row>
    <row r="30" spans="2:20" s="8" customFormat="1" ht="15.75">
      <c r="B30" s="37"/>
      <c r="C30" s="6"/>
      <c r="D30" s="6"/>
      <c r="E30" s="6"/>
      <c r="F30" s="6" t="s">
        <v>452</v>
      </c>
      <c r="G30" s="6"/>
      <c r="H30" s="6"/>
      <c r="I30" s="6"/>
      <c r="J30" s="6"/>
      <c r="K30" s="27"/>
      <c r="L30" s="203"/>
      <c r="M30" s="207"/>
      <c r="N30" s="73"/>
      <c r="O30" s="73"/>
      <c r="P30" s="68">
        <v>0</v>
      </c>
      <c r="Q30" s="73"/>
      <c r="R30" s="208"/>
      <c r="S30" s="89"/>
      <c r="T30" s="89"/>
    </row>
    <row r="31" spans="2:20" s="8" customFormat="1" ht="15.75">
      <c r="B31" s="37"/>
      <c r="C31" s="6"/>
      <c r="D31" s="6"/>
      <c r="E31" s="6"/>
      <c r="F31" s="6" t="s">
        <v>453</v>
      </c>
      <c r="G31" s="6"/>
      <c r="H31" s="6"/>
      <c r="I31" s="6"/>
      <c r="J31" s="6"/>
      <c r="K31" s="27"/>
      <c r="L31" s="203"/>
      <c r="M31" s="207"/>
      <c r="N31" s="73"/>
      <c r="O31" s="73"/>
      <c r="P31" s="68">
        <v>0</v>
      </c>
      <c r="Q31" s="73"/>
      <c r="R31" s="208"/>
      <c r="S31" s="89"/>
      <c r="T31" s="89"/>
    </row>
    <row r="32" spans="2:20" s="8" customFormat="1" ht="15.75">
      <c r="B32" s="37"/>
      <c r="C32" s="6"/>
      <c r="D32" s="6"/>
      <c r="E32" s="6"/>
      <c r="F32" s="6" t="s">
        <v>454</v>
      </c>
      <c r="G32" s="6"/>
      <c r="H32" s="6"/>
      <c r="I32" s="6"/>
      <c r="J32" s="6"/>
      <c r="K32" s="27"/>
      <c r="L32" s="203"/>
      <c r="M32" s="207"/>
      <c r="N32" s="73"/>
      <c r="O32" s="73"/>
      <c r="P32" s="215">
        <v>0</v>
      </c>
      <c r="Q32" s="73"/>
      <c r="R32" s="208"/>
      <c r="S32" s="89"/>
      <c r="T32" s="89"/>
    </row>
    <row r="33" spans="2:20" s="8" customFormat="1" ht="15.75">
      <c r="B33" s="37"/>
      <c r="C33" s="6"/>
      <c r="D33" s="6"/>
      <c r="E33" s="5" t="s">
        <v>456</v>
      </c>
      <c r="F33" s="6"/>
      <c r="G33" s="6"/>
      <c r="H33" s="6"/>
      <c r="I33" s="6"/>
      <c r="J33" s="6"/>
      <c r="K33" s="27"/>
      <c r="L33" s="203"/>
      <c r="M33" s="207"/>
      <c r="N33" s="73"/>
      <c r="O33" s="96">
        <f>IF(P33&gt;0,P33,SUM(P34:P40))</f>
        <v>0</v>
      </c>
      <c r="P33" s="64">
        <v>0</v>
      </c>
      <c r="Q33" s="218"/>
      <c r="R33" s="208"/>
      <c r="S33" s="89"/>
      <c r="T33" s="89"/>
    </row>
    <row r="34" spans="2:20" s="8" customFormat="1" ht="15.75">
      <c r="B34" s="37"/>
      <c r="C34" s="6"/>
      <c r="D34" s="6"/>
      <c r="E34" s="6"/>
      <c r="F34" s="6" t="s">
        <v>457</v>
      </c>
      <c r="G34" s="6"/>
      <c r="H34" s="6"/>
      <c r="I34" s="6"/>
      <c r="J34" s="6"/>
      <c r="K34" s="27"/>
      <c r="L34" s="203"/>
      <c r="M34" s="207"/>
      <c r="N34" s="73"/>
      <c r="O34" s="73"/>
      <c r="P34" s="96">
        <f>IF(Q34&gt;0,Q34,SUM(Q35:Q37))</f>
        <v>0</v>
      </c>
      <c r="Q34" s="64">
        <v>0</v>
      </c>
      <c r="R34" s="208"/>
      <c r="S34" s="89"/>
      <c r="T34" s="89"/>
    </row>
    <row r="35" spans="2:20" s="8" customFormat="1" ht="15.75">
      <c r="B35" s="37"/>
      <c r="C35" s="6"/>
      <c r="D35" s="6"/>
      <c r="E35" s="6"/>
      <c r="F35" s="6"/>
      <c r="G35" s="5" t="s">
        <v>458</v>
      </c>
      <c r="H35" s="6"/>
      <c r="I35" s="6"/>
      <c r="J35" s="6"/>
      <c r="K35" s="27"/>
      <c r="L35" s="203"/>
      <c r="M35" s="207"/>
      <c r="N35" s="73"/>
      <c r="O35" s="73"/>
      <c r="P35" s="73"/>
      <c r="Q35" s="68">
        <v>0</v>
      </c>
      <c r="R35" s="208"/>
      <c r="S35" s="89"/>
      <c r="T35" s="89"/>
    </row>
    <row r="36" spans="2:20" s="8" customFormat="1" ht="15.75">
      <c r="B36" s="37"/>
      <c r="C36" s="6"/>
      <c r="D36" s="6"/>
      <c r="E36" s="6"/>
      <c r="F36" s="6"/>
      <c r="G36" s="5" t="s">
        <v>459</v>
      </c>
      <c r="H36" s="6"/>
      <c r="I36" s="6"/>
      <c r="J36" s="6"/>
      <c r="K36" s="27"/>
      <c r="L36" s="203"/>
      <c r="M36" s="207"/>
      <c r="N36" s="73"/>
      <c r="O36" s="73"/>
      <c r="P36" s="73"/>
      <c r="Q36" s="68">
        <v>0</v>
      </c>
      <c r="R36" s="208"/>
      <c r="S36" s="89"/>
      <c r="T36" s="89"/>
    </row>
    <row r="37" spans="2:20" s="8" customFormat="1" ht="15.75">
      <c r="B37" s="37"/>
      <c r="C37" s="6"/>
      <c r="D37" s="6"/>
      <c r="E37" s="6"/>
      <c r="F37" s="6"/>
      <c r="G37" s="5" t="s">
        <v>460</v>
      </c>
      <c r="H37" s="6"/>
      <c r="I37" s="6"/>
      <c r="J37" s="6"/>
      <c r="K37" s="27"/>
      <c r="L37" s="203"/>
      <c r="M37" s="207"/>
      <c r="N37" s="73"/>
      <c r="O37" s="73"/>
      <c r="P37" s="73"/>
      <c r="Q37" s="215">
        <v>0</v>
      </c>
      <c r="R37" s="208"/>
      <c r="S37" s="89"/>
      <c r="T37" s="89"/>
    </row>
    <row r="38" spans="2:20" s="8" customFormat="1" ht="15.75">
      <c r="B38" s="37"/>
      <c r="C38" s="6"/>
      <c r="D38" s="6"/>
      <c r="E38" s="6"/>
      <c r="F38" s="6" t="s">
        <v>461</v>
      </c>
      <c r="G38" s="6"/>
      <c r="H38" s="6"/>
      <c r="I38" s="6"/>
      <c r="J38" s="6"/>
      <c r="K38" s="27"/>
      <c r="L38" s="203"/>
      <c r="M38" s="207"/>
      <c r="N38" s="73"/>
      <c r="O38" s="73"/>
      <c r="P38" s="96">
        <f>IF(Q38&gt;0,Q38,SUM(Q39:Q40))</f>
        <v>0</v>
      </c>
      <c r="Q38" s="64">
        <v>0</v>
      </c>
      <c r="R38" s="208"/>
      <c r="S38" s="89"/>
      <c r="T38" s="89"/>
    </row>
    <row r="39" spans="2:20" s="8" customFormat="1" ht="15.75">
      <c r="B39" s="37"/>
      <c r="C39" s="6"/>
      <c r="D39" s="6"/>
      <c r="E39" s="6"/>
      <c r="F39" s="6"/>
      <c r="G39" s="5" t="s">
        <v>462</v>
      </c>
      <c r="H39" s="6"/>
      <c r="I39" s="6"/>
      <c r="J39" s="6"/>
      <c r="K39" s="27"/>
      <c r="L39" s="203"/>
      <c r="M39" s="207"/>
      <c r="N39" s="73"/>
      <c r="O39" s="73"/>
      <c r="P39" s="73"/>
      <c r="Q39" s="68">
        <v>0</v>
      </c>
      <c r="R39" s="208"/>
      <c r="S39" s="89"/>
      <c r="T39" s="89"/>
    </row>
    <row r="40" spans="2:20" s="8" customFormat="1" ht="15.75">
      <c r="B40" s="37"/>
      <c r="C40" s="6"/>
      <c r="D40" s="6"/>
      <c r="E40" s="6"/>
      <c r="F40" s="6"/>
      <c r="G40" s="5" t="s">
        <v>463</v>
      </c>
      <c r="H40" s="6"/>
      <c r="I40" s="6"/>
      <c r="J40" s="6"/>
      <c r="K40" s="27"/>
      <c r="L40" s="203"/>
      <c r="M40" s="207"/>
      <c r="N40" s="73"/>
      <c r="O40" s="73"/>
      <c r="P40" s="218"/>
      <c r="Q40" s="68">
        <v>0</v>
      </c>
      <c r="R40" s="208"/>
      <c r="S40" s="89"/>
      <c r="T40" s="89"/>
    </row>
    <row r="41" spans="2:20" s="8" customFormat="1" ht="15.75">
      <c r="B41" s="37"/>
      <c r="C41" s="6"/>
      <c r="D41" s="6"/>
      <c r="E41" s="5" t="s">
        <v>464</v>
      </c>
      <c r="F41" s="6"/>
      <c r="G41" s="6"/>
      <c r="H41" s="6"/>
      <c r="I41" s="6"/>
      <c r="J41" s="6"/>
      <c r="K41" s="27"/>
      <c r="L41" s="203"/>
      <c r="M41" s="207"/>
      <c r="N41" s="73"/>
      <c r="O41" s="96">
        <f>IF(P41&gt;0,P41,SUM(P42:P42))</f>
        <v>0</v>
      </c>
      <c r="P41" s="64">
        <v>0</v>
      </c>
      <c r="Q41" s="73"/>
      <c r="R41" s="208"/>
      <c r="S41" s="89"/>
      <c r="T41" s="89"/>
    </row>
    <row r="42" spans="2:20" s="8" customFormat="1" ht="15.75">
      <c r="B42" s="37"/>
      <c r="C42" s="6"/>
      <c r="D42" s="6"/>
      <c r="E42" s="6"/>
      <c r="F42" s="6" t="s">
        <v>465</v>
      </c>
      <c r="G42" s="6"/>
      <c r="H42" s="6"/>
      <c r="I42" s="6"/>
      <c r="J42" s="6"/>
      <c r="K42" s="27"/>
      <c r="L42" s="203"/>
      <c r="M42" s="207"/>
      <c r="N42" s="73"/>
      <c r="O42" s="73"/>
      <c r="P42" s="215">
        <v>0</v>
      </c>
      <c r="Q42" s="73"/>
      <c r="R42" s="208"/>
      <c r="S42" s="89"/>
      <c r="T42" s="89"/>
    </row>
    <row r="43" spans="2:20" s="8" customFormat="1" ht="25.5">
      <c r="B43" s="37"/>
      <c r="C43" s="6"/>
      <c r="D43" s="6"/>
      <c r="E43" s="5" t="s">
        <v>467</v>
      </c>
      <c r="F43" s="6"/>
      <c r="G43" s="6"/>
      <c r="H43" s="6"/>
      <c r="I43" s="6"/>
      <c r="J43" s="6"/>
      <c r="K43" s="27"/>
      <c r="L43" s="67">
        <v>1</v>
      </c>
      <c r="M43" s="207"/>
      <c r="N43" s="73"/>
      <c r="O43" s="96">
        <f>IF(P43&gt;0,P43*L43,SUM(P44:P51)*L43)</f>
        <v>0</v>
      </c>
      <c r="P43" s="64">
        <v>0</v>
      </c>
      <c r="Q43" s="247" t="s">
        <v>1</v>
      </c>
      <c r="R43" s="208"/>
      <c r="S43" s="89"/>
      <c r="T43" s="89"/>
    </row>
    <row r="44" spans="2:20" s="8" customFormat="1" ht="15.75">
      <c r="B44" s="37"/>
      <c r="C44" s="6"/>
      <c r="D44" s="6"/>
      <c r="E44" s="6"/>
      <c r="F44" s="5" t="s">
        <v>466</v>
      </c>
      <c r="G44" s="6"/>
      <c r="H44" s="6"/>
      <c r="I44" s="6"/>
      <c r="J44" s="6"/>
      <c r="K44" s="27"/>
      <c r="L44" s="203"/>
      <c r="M44" s="207"/>
      <c r="N44" s="73"/>
      <c r="O44" s="73"/>
      <c r="P44" s="68">
        <v>0</v>
      </c>
      <c r="Q44" s="73"/>
      <c r="R44" s="208"/>
      <c r="S44" s="89"/>
      <c r="T44" s="89"/>
    </row>
    <row r="45" spans="2:20" s="8" customFormat="1" ht="15.75">
      <c r="B45" s="37"/>
      <c r="C45" s="6"/>
      <c r="D45" s="6"/>
      <c r="E45" s="6"/>
      <c r="F45" s="5" t="s">
        <v>468</v>
      </c>
      <c r="G45" s="6"/>
      <c r="H45" s="6"/>
      <c r="I45" s="6"/>
      <c r="J45" s="6"/>
      <c r="K45" s="27"/>
      <c r="L45" s="203"/>
      <c r="M45" s="207"/>
      <c r="N45" s="73"/>
      <c r="O45" s="73"/>
      <c r="P45" s="68">
        <v>0</v>
      </c>
      <c r="Q45" s="218"/>
      <c r="R45" s="208"/>
      <c r="S45" s="89"/>
      <c r="T45" s="89"/>
    </row>
    <row r="46" spans="2:20" s="8" customFormat="1" ht="15.75">
      <c r="B46" s="37"/>
      <c r="C46" s="6"/>
      <c r="D46" s="6"/>
      <c r="E46" s="6"/>
      <c r="F46" s="5" t="s">
        <v>469</v>
      </c>
      <c r="G46" s="6"/>
      <c r="H46" s="6"/>
      <c r="I46" s="6"/>
      <c r="J46" s="6"/>
      <c r="K46" s="27"/>
      <c r="L46" s="203"/>
      <c r="M46" s="207"/>
      <c r="N46" s="73"/>
      <c r="O46" s="73"/>
      <c r="P46" s="96">
        <f>IF(Q46&gt;0,Q46,SUM(Q47:Q51))</f>
        <v>0</v>
      </c>
      <c r="Q46" s="64">
        <v>0</v>
      </c>
      <c r="R46" s="208"/>
      <c r="S46" s="89"/>
      <c r="T46" s="89"/>
    </row>
    <row r="47" spans="2:20" s="8" customFormat="1" ht="15.75">
      <c r="B47" s="37"/>
      <c r="C47" s="6"/>
      <c r="D47" s="6"/>
      <c r="E47" s="6"/>
      <c r="F47" s="6"/>
      <c r="G47" s="5" t="s">
        <v>470</v>
      </c>
      <c r="H47" s="6"/>
      <c r="I47" s="6"/>
      <c r="J47" s="6"/>
      <c r="K47" s="27"/>
      <c r="L47" s="203"/>
      <c r="M47" s="207"/>
      <c r="N47" s="73"/>
      <c r="O47" s="73"/>
      <c r="P47" s="73"/>
      <c r="Q47" s="68">
        <v>0</v>
      </c>
      <c r="R47" s="219"/>
      <c r="S47" s="89"/>
      <c r="T47" s="89"/>
    </row>
    <row r="48" spans="2:20" s="8" customFormat="1" ht="15.75">
      <c r="B48" s="37"/>
      <c r="C48" s="6"/>
      <c r="D48" s="6"/>
      <c r="E48" s="6"/>
      <c r="F48" s="6"/>
      <c r="G48" s="5" t="s">
        <v>471</v>
      </c>
      <c r="H48" s="6"/>
      <c r="I48" s="6"/>
      <c r="J48" s="6"/>
      <c r="K48" s="27"/>
      <c r="L48" s="203"/>
      <c r="M48" s="207"/>
      <c r="N48" s="73"/>
      <c r="O48" s="73"/>
      <c r="P48" s="73"/>
      <c r="Q48" s="96">
        <f>IF(R48&gt;0,R48,SUM(R49:R50))</f>
        <v>0</v>
      </c>
      <c r="R48" s="274">
        <v>0</v>
      </c>
      <c r="S48" s="89"/>
      <c r="T48" s="89"/>
    </row>
    <row r="49" spans="2:20" s="8" customFormat="1" ht="15.75">
      <c r="B49" s="37"/>
      <c r="C49" s="6"/>
      <c r="D49" s="6"/>
      <c r="E49" s="6"/>
      <c r="F49" s="6"/>
      <c r="G49" s="6"/>
      <c r="H49" s="5" t="s">
        <v>472</v>
      </c>
      <c r="I49" s="6"/>
      <c r="J49" s="6"/>
      <c r="K49" s="27"/>
      <c r="L49" s="203"/>
      <c r="M49" s="207"/>
      <c r="N49" s="73"/>
      <c r="O49" s="73"/>
      <c r="P49" s="73"/>
      <c r="Q49" s="73"/>
      <c r="R49" s="69">
        <v>0</v>
      </c>
      <c r="S49" s="89"/>
      <c r="T49" s="89"/>
    </row>
    <row r="50" spans="2:20" s="8" customFormat="1" ht="15.75">
      <c r="B50" s="37"/>
      <c r="C50" s="6"/>
      <c r="D50" s="6"/>
      <c r="E50" s="6"/>
      <c r="F50" s="6"/>
      <c r="G50" s="6"/>
      <c r="H50" s="5" t="s">
        <v>473</v>
      </c>
      <c r="I50" s="6"/>
      <c r="J50" s="6"/>
      <c r="K50" s="27"/>
      <c r="L50" s="203"/>
      <c r="M50" s="207"/>
      <c r="N50" s="73"/>
      <c r="O50" s="73"/>
      <c r="P50" s="73"/>
      <c r="Q50" s="73"/>
      <c r="R50" s="69">
        <v>0</v>
      </c>
      <c r="S50" s="89"/>
      <c r="T50" s="89"/>
    </row>
    <row r="51" spans="2:20" s="8" customFormat="1" ht="15.75">
      <c r="B51" s="37"/>
      <c r="C51" s="6"/>
      <c r="D51" s="6"/>
      <c r="E51" s="6"/>
      <c r="F51" s="6"/>
      <c r="G51" s="5" t="s">
        <v>474</v>
      </c>
      <c r="H51" s="6"/>
      <c r="I51" s="6"/>
      <c r="J51" s="6"/>
      <c r="K51" s="27"/>
      <c r="L51" s="203"/>
      <c r="M51" s="207"/>
      <c r="N51" s="73"/>
      <c r="O51" s="73"/>
      <c r="P51" s="218"/>
      <c r="Q51" s="68">
        <v>0</v>
      </c>
      <c r="R51" s="208"/>
      <c r="S51" s="89"/>
      <c r="T51" s="89"/>
    </row>
    <row r="52" spans="2:20" s="8" customFormat="1" ht="25.5">
      <c r="B52" s="37"/>
      <c r="C52" s="6"/>
      <c r="D52" s="6"/>
      <c r="E52" s="5" t="s">
        <v>475</v>
      </c>
      <c r="F52" s="6"/>
      <c r="G52" s="6"/>
      <c r="H52" s="6"/>
      <c r="I52" s="6"/>
      <c r="J52" s="6"/>
      <c r="K52" s="27"/>
      <c r="L52" s="67">
        <v>1</v>
      </c>
      <c r="M52" s="207"/>
      <c r="N52" s="73"/>
      <c r="O52" s="96">
        <f>IF(P52&gt;0,P52*L52,SUM(P53:P62)*L52)</f>
        <v>0</v>
      </c>
      <c r="P52" s="64">
        <v>0</v>
      </c>
      <c r="Q52" s="247" t="s">
        <v>1</v>
      </c>
      <c r="R52" s="208"/>
      <c r="S52" s="89"/>
      <c r="T52" s="89"/>
    </row>
    <row r="53" spans="2:20" s="8" customFormat="1" ht="15.75">
      <c r="B53" s="37"/>
      <c r="C53" s="6"/>
      <c r="D53" s="6"/>
      <c r="E53" s="6"/>
      <c r="F53" s="5" t="s">
        <v>476</v>
      </c>
      <c r="G53" s="6"/>
      <c r="H53" s="6"/>
      <c r="I53" s="6"/>
      <c r="J53" s="6"/>
      <c r="K53" s="27"/>
      <c r="L53" s="203"/>
      <c r="M53" s="207"/>
      <c r="N53" s="73"/>
      <c r="O53" s="73"/>
      <c r="P53" s="96">
        <f>IF(Q53&gt;0,Q53,SUM(Q54:Q56))</f>
        <v>0</v>
      </c>
      <c r="Q53" s="64">
        <v>0</v>
      </c>
      <c r="R53" s="208"/>
      <c r="S53" s="89"/>
      <c r="T53" s="89"/>
    </row>
    <row r="54" spans="2:20" s="8" customFormat="1" ht="15.75">
      <c r="B54" s="37"/>
      <c r="C54" s="6"/>
      <c r="D54" s="6"/>
      <c r="E54" s="6"/>
      <c r="F54" s="6"/>
      <c r="G54" s="5" t="s">
        <v>477</v>
      </c>
      <c r="H54" s="6"/>
      <c r="I54" s="6"/>
      <c r="J54" s="6"/>
      <c r="K54" s="27"/>
      <c r="L54" s="203"/>
      <c r="M54" s="207"/>
      <c r="N54" s="73"/>
      <c r="O54" s="73"/>
      <c r="P54" s="73"/>
      <c r="Q54" s="68">
        <v>0</v>
      </c>
      <c r="R54" s="208"/>
      <c r="S54" s="89"/>
      <c r="T54" s="89"/>
    </row>
    <row r="55" spans="2:20" s="8" customFormat="1" ht="15.75">
      <c r="B55" s="37"/>
      <c r="C55" s="6"/>
      <c r="D55" s="6"/>
      <c r="E55" s="6"/>
      <c r="F55" s="6"/>
      <c r="G55" s="5" t="s">
        <v>478</v>
      </c>
      <c r="H55" s="6"/>
      <c r="I55" s="6"/>
      <c r="J55" s="6"/>
      <c r="K55" s="27"/>
      <c r="L55" s="203"/>
      <c r="M55" s="207"/>
      <c r="N55" s="73"/>
      <c r="O55" s="73"/>
      <c r="P55" s="73"/>
      <c r="Q55" s="68">
        <v>0</v>
      </c>
      <c r="R55" s="208"/>
      <c r="S55" s="89"/>
      <c r="T55" s="89"/>
    </row>
    <row r="56" spans="2:20" s="8" customFormat="1" ht="15.75">
      <c r="B56" s="37"/>
      <c r="C56" s="6"/>
      <c r="D56" s="6"/>
      <c r="E56" s="6"/>
      <c r="F56" s="6"/>
      <c r="G56" s="5" t="s">
        <v>89</v>
      </c>
      <c r="H56" s="6"/>
      <c r="I56" s="6"/>
      <c r="J56" s="6"/>
      <c r="K56" s="27"/>
      <c r="L56" s="203"/>
      <c r="M56" s="207"/>
      <c r="N56" s="73"/>
      <c r="O56" s="73"/>
      <c r="P56" s="73"/>
      <c r="Q56" s="215">
        <v>0</v>
      </c>
      <c r="R56" s="208"/>
      <c r="S56" s="89"/>
      <c r="T56" s="89"/>
    </row>
    <row r="57" spans="2:20" s="8" customFormat="1" ht="15.75">
      <c r="B57" s="37"/>
      <c r="C57" s="6"/>
      <c r="D57" s="6"/>
      <c r="E57" s="6"/>
      <c r="F57" s="5" t="s">
        <v>479</v>
      </c>
      <c r="G57" s="6"/>
      <c r="H57" s="6"/>
      <c r="I57" s="6"/>
      <c r="J57" s="6"/>
      <c r="K57" s="27"/>
      <c r="L57" s="203"/>
      <c r="M57" s="207"/>
      <c r="N57" s="73"/>
      <c r="O57" s="73"/>
      <c r="P57" s="96">
        <f>IF(Q57&gt;0,Q57,SUM(Q58:Q62))</f>
        <v>0</v>
      </c>
      <c r="Q57" s="64">
        <v>0</v>
      </c>
      <c r="R57" s="208"/>
      <c r="S57" s="89"/>
      <c r="T57" s="89"/>
    </row>
    <row r="58" spans="2:20" s="8" customFormat="1" ht="15.75">
      <c r="B58" s="37"/>
      <c r="C58" s="6"/>
      <c r="D58" s="6"/>
      <c r="E58" s="6"/>
      <c r="F58" s="6"/>
      <c r="G58" s="5" t="s">
        <v>480</v>
      </c>
      <c r="H58" s="6"/>
      <c r="I58" s="6"/>
      <c r="J58" s="6"/>
      <c r="K58" s="27"/>
      <c r="L58" s="203"/>
      <c r="M58" s="207"/>
      <c r="N58" s="73"/>
      <c r="O58" s="73"/>
      <c r="P58" s="73"/>
      <c r="Q58" s="70">
        <v>0</v>
      </c>
      <c r="R58" s="208"/>
      <c r="S58" s="89"/>
      <c r="T58" s="89"/>
    </row>
    <row r="59" spans="2:20" s="8" customFormat="1" ht="15.75">
      <c r="B59" s="37"/>
      <c r="C59" s="6"/>
      <c r="D59" s="6"/>
      <c r="E59" s="6"/>
      <c r="F59" s="6"/>
      <c r="G59" s="5" t="s">
        <v>481</v>
      </c>
      <c r="H59" s="6"/>
      <c r="I59" s="6"/>
      <c r="J59" s="6"/>
      <c r="K59" s="27"/>
      <c r="L59" s="203"/>
      <c r="M59" s="207"/>
      <c r="N59" s="73"/>
      <c r="O59" s="73"/>
      <c r="P59" s="73"/>
      <c r="Q59" s="68">
        <v>0</v>
      </c>
      <c r="R59" s="208"/>
      <c r="S59" s="89"/>
      <c r="T59" s="89"/>
    </row>
    <row r="60" spans="2:20" s="8" customFormat="1" ht="15.75">
      <c r="B60" s="37"/>
      <c r="C60" s="6"/>
      <c r="D60" s="6"/>
      <c r="E60" s="6"/>
      <c r="F60" s="6"/>
      <c r="G60" s="5" t="s">
        <v>482</v>
      </c>
      <c r="H60" s="6"/>
      <c r="I60" s="6"/>
      <c r="J60" s="6"/>
      <c r="K60" s="27"/>
      <c r="L60" s="203"/>
      <c r="M60" s="207"/>
      <c r="N60" s="73"/>
      <c r="O60" s="73"/>
      <c r="P60" s="73"/>
      <c r="Q60" s="68">
        <v>0</v>
      </c>
      <c r="R60" s="208"/>
      <c r="S60" s="89"/>
      <c r="T60" s="89"/>
    </row>
    <row r="61" spans="2:20" s="8" customFormat="1" ht="15.75">
      <c r="B61" s="37"/>
      <c r="C61" s="6"/>
      <c r="D61" s="6"/>
      <c r="E61" s="6"/>
      <c r="F61" s="6"/>
      <c r="G61" s="5" t="s">
        <v>483</v>
      </c>
      <c r="H61" s="6"/>
      <c r="I61" s="6"/>
      <c r="J61" s="6"/>
      <c r="K61" s="27"/>
      <c r="L61" s="203"/>
      <c r="M61" s="207"/>
      <c r="N61" s="73"/>
      <c r="O61" s="73"/>
      <c r="P61" s="73"/>
      <c r="Q61" s="68">
        <v>0</v>
      </c>
      <c r="R61" s="208"/>
      <c r="S61" s="89"/>
      <c r="T61" s="89"/>
    </row>
    <row r="62" spans="2:20" s="8" customFormat="1" ht="15.75">
      <c r="B62" s="37"/>
      <c r="C62" s="6"/>
      <c r="D62" s="6"/>
      <c r="E62" s="6"/>
      <c r="F62" s="6"/>
      <c r="G62" s="5" t="s">
        <v>484</v>
      </c>
      <c r="H62" s="6"/>
      <c r="I62" s="6"/>
      <c r="J62" s="6"/>
      <c r="K62" s="27"/>
      <c r="L62" s="203"/>
      <c r="M62" s="207"/>
      <c r="N62" s="73"/>
      <c r="O62" s="73"/>
      <c r="P62" s="218"/>
      <c r="Q62" s="90">
        <v>0</v>
      </c>
      <c r="R62" s="208"/>
      <c r="S62" s="89"/>
      <c r="T62" s="89"/>
    </row>
    <row r="63" spans="2:20" s="8" customFormat="1" ht="25.5">
      <c r="B63" s="37"/>
      <c r="C63" s="6"/>
      <c r="D63" s="6"/>
      <c r="E63" s="5" t="s">
        <v>485</v>
      </c>
      <c r="F63" s="6"/>
      <c r="G63" s="6"/>
      <c r="H63" s="6"/>
      <c r="I63" s="6"/>
      <c r="J63" s="6"/>
      <c r="K63" s="27"/>
      <c r="L63" s="67">
        <v>1</v>
      </c>
      <c r="M63" s="207"/>
      <c r="N63" s="73"/>
      <c r="O63" s="96">
        <f>IF(P63&gt;0,P63,SUM(P64:P73))*L63</f>
        <v>0</v>
      </c>
      <c r="P63" s="64"/>
      <c r="Q63" s="247" t="s">
        <v>1</v>
      </c>
      <c r="R63" s="208"/>
      <c r="S63" s="89"/>
      <c r="T63" s="89"/>
    </row>
    <row r="64" spans="2:20" s="8" customFormat="1" ht="15.75">
      <c r="B64" s="37"/>
      <c r="C64" s="6"/>
      <c r="D64" s="6"/>
      <c r="E64" s="6"/>
      <c r="F64" s="5" t="s">
        <v>486</v>
      </c>
      <c r="G64" s="6"/>
      <c r="H64" s="6"/>
      <c r="I64" s="6"/>
      <c r="J64" s="6"/>
      <c r="K64" s="27"/>
      <c r="L64" s="203"/>
      <c r="M64" s="207"/>
      <c r="N64" s="73"/>
      <c r="O64" s="73"/>
      <c r="P64" s="68">
        <v>0</v>
      </c>
      <c r="Q64" s="73"/>
      <c r="R64" s="208"/>
      <c r="S64" s="89"/>
      <c r="T64" s="89"/>
    </row>
    <row r="65" spans="2:20" s="8" customFormat="1" ht="15.75">
      <c r="B65" s="37"/>
      <c r="C65" s="6"/>
      <c r="D65" s="6"/>
      <c r="E65" s="6"/>
      <c r="F65" s="5" t="s">
        <v>487</v>
      </c>
      <c r="G65" s="6"/>
      <c r="H65" s="6"/>
      <c r="I65" s="6"/>
      <c r="J65" s="6"/>
      <c r="K65" s="27"/>
      <c r="L65" s="203"/>
      <c r="M65" s="207"/>
      <c r="N65" s="73"/>
      <c r="O65" s="73"/>
      <c r="P65" s="68">
        <v>0</v>
      </c>
      <c r="Q65" s="73"/>
      <c r="R65" s="208"/>
      <c r="S65" s="89"/>
      <c r="T65" s="89"/>
    </row>
    <row r="66" spans="2:20" s="8" customFormat="1" ht="15.75">
      <c r="B66" s="37"/>
      <c r="C66" s="6"/>
      <c r="D66" s="6"/>
      <c r="E66" s="6"/>
      <c r="F66" s="5" t="s">
        <v>488</v>
      </c>
      <c r="G66" s="6"/>
      <c r="H66" s="6"/>
      <c r="I66" s="6"/>
      <c r="J66" s="6"/>
      <c r="K66" s="27"/>
      <c r="L66" s="203"/>
      <c r="M66" s="207"/>
      <c r="N66" s="73"/>
      <c r="O66" s="73"/>
      <c r="P66" s="68">
        <v>0</v>
      </c>
      <c r="Q66" s="218"/>
      <c r="R66" s="208"/>
      <c r="S66" s="89"/>
      <c r="T66" s="89"/>
    </row>
    <row r="67" spans="2:20" s="8" customFormat="1" ht="15.75">
      <c r="B67" s="37"/>
      <c r="C67" s="6"/>
      <c r="D67" s="6"/>
      <c r="E67" s="6"/>
      <c r="F67" s="5" t="s">
        <v>489</v>
      </c>
      <c r="G67" s="6"/>
      <c r="H67" s="6"/>
      <c r="I67" s="6"/>
      <c r="J67" s="6"/>
      <c r="K67" s="27"/>
      <c r="L67" s="203"/>
      <c r="M67" s="207"/>
      <c r="N67" s="73"/>
      <c r="O67" s="73"/>
      <c r="P67" s="96">
        <f>IF(Q67&gt;0,Q67,SUM(Q68:Q71))</f>
        <v>0</v>
      </c>
      <c r="Q67" s="64">
        <v>0</v>
      </c>
      <c r="R67" s="208"/>
      <c r="S67" s="89"/>
      <c r="T67" s="89"/>
    </row>
    <row r="68" spans="2:20" s="8" customFormat="1" ht="15.75">
      <c r="B68" s="37"/>
      <c r="C68" s="6"/>
      <c r="D68" s="6"/>
      <c r="E68" s="6"/>
      <c r="F68" s="6"/>
      <c r="G68" s="5" t="s">
        <v>490</v>
      </c>
      <c r="H68" s="6"/>
      <c r="I68" s="6"/>
      <c r="J68" s="6"/>
      <c r="K68" s="27"/>
      <c r="L68" s="203"/>
      <c r="M68" s="207"/>
      <c r="N68" s="73"/>
      <c r="O68" s="73"/>
      <c r="P68" s="73"/>
      <c r="Q68" s="68">
        <v>0</v>
      </c>
      <c r="R68" s="219"/>
      <c r="S68" s="89"/>
      <c r="T68" s="89"/>
    </row>
    <row r="69" spans="2:20" s="8" customFormat="1" ht="15.75">
      <c r="B69" s="37"/>
      <c r="C69" s="6"/>
      <c r="D69" s="6"/>
      <c r="E69" s="6"/>
      <c r="F69" s="6"/>
      <c r="G69" s="5" t="s">
        <v>491</v>
      </c>
      <c r="H69" s="6"/>
      <c r="I69" s="6"/>
      <c r="J69" s="6"/>
      <c r="K69" s="27"/>
      <c r="L69" s="203"/>
      <c r="M69" s="207"/>
      <c r="N69" s="73"/>
      <c r="O69" s="73"/>
      <c r="P69" s="73"/>
      <c r="Q69" s="96">
        <f>IF(R69&gt;0,R69,SUM(R70:R71))</f>
        <v>0</v>
      </c>
      <c r="R69" s="274">
        <v>0</v>
      </c>
      <c r="S69" s="89"/>
      <c r="T69" s="89"/>
    </row>
    <row r="70" spans="2:20" s="8" customFormat="1" ht="15.75">
      <c r="B70" s="37"/>
      <c r="C70" s="6"/>
      <c r="D70" s="6"/>
      <c r="E70" s="6"/>
      <c r="F70" s="6"/>
      <c r="G70" s="6"/>
      <c r="H70" s="5" t="s">
        <v>492</v>
      </c>
      <c r="I70" s="6"/>
      <c r="J70" s="6"/>
      <c r="K70" s="27"/>
      <c r="L70" s="203"/>
      <c r="M70" s="207"/>
      <c r="N70" s="73"/>
      <c r="O70" s="73"/>
      <c r="P70" s="73"/>
      <c r="Q70" s="73"/>
      <c r="R70" s="69">
        <v>0</v>
      </c>
      <c r="S70" s="89"/>
      <c r="T70" s="89"/>
    </row>
    <row r="71" spans="2:20" s="8" customFormat="1" ht="15.75">
      <c r="B71" s="37"/>
      <c r="C71" s="6"/>
      <c r="D71" s="6"/>
      <c r="E71" s="6"/>
      <c r="F71" s="6"/>
      <c r="G71" s="6"/>
      <c r="H71" s="5" t="s">
        <v>493</v>
      </c>
      <c r="I71" s="6"/>
      <c r="J71" s="6"/>
      <c r="K71" s="27"/>
      <c r="L71" s="203"/>
      <c r="M71" s="207"/>
      <c r="N71" s="73"/>
      <c r="O71" s="73"/>
      <c r="P71" s="73"/>
      <c r="Q71" s="73"/>
      <c r="R71" s="69">
        <v>0</v>
      </c>
      <c r="S71" s="89"/>
      <c r="T71" s="89"/>
    </row>
    <row r="72" spans="2:20" s="8" customFormat="1" ht="15.75">
      <c r="B72" s="37"/>
      <c r="C72" s="6"/>
      <c r="D72" s="6"/>
      <c r="E72" s="6"/>
      <c r="F72" s="5" t="s">
        <v>494</v>
      </c>
      <c r="G72" s="6"/>
      <c r="H72" s="6"/>
      <c r="I72" s="6"/>
      <c r="J72" s="6"/>
      <c r="K72" s="27"/>
      <c r="L72" s="203"/>
      <c r="M72" s="207"/>
      <c r="N72" s="73"/>
      <c r="O72" s="73"/>
      <c r="P72" s="68">
        <v>0</v>
      </c>
      <c r="Q72" s="73"/>
      <c r="R72" s="208"/>
      <c r="S72" s="89"/>
      <c r="T72" s="89"/>
    </row>
    <row r="73" spans="2:20" s="8" customFormat="1" ht="15.75">
      <c r="B73" s="37"/>
      <c r="C73" s="6"/>
      <c r="D73" s="6"/>
      <c r="E73" s="6"/>
      <c r="F73" s="5" t="s">
        <v>495</v>
      </c>
      <c r="G73" s="6"/>
      <c r="H73" s="6"/>
      <c r="I73" s="6"/>
      <c r="J73" s="6"/>
      <c r="K73" s="27"/>
      <c r="L73" s="203"/>
      <c r="M73" s="207"/>
      <c r="N73" s="73"/>
      <c r="O73" s="73"/>
      <c r="P73" s="68">
        <v>0</v>
      </c>
      <c r="Q73" s="73"/>
      <c r="R73" s="208"/>
      <c r="S73" s="89"/>
      <c r="T73" s="89"/>
    </row>
    <row r="74" spans="2:20" s="8" customFormat="1" ht="15.75">
      <c r="B74" s="37"/>
      <c r="C74" s="6"/>
      <c r="D74" s="6"/>
      <c r="E74" s="5" t="s">
        <v>54</v>
      </c>
      <c r="F74" s="6"/>
      <c r="G74" s="6"/>
      <c r="H74" s="6"/>
      <c r="I74" s="6"/>
      <c r="J74" s="6"/>
      <c r="K74" s="27"/>
      <c r="L74" s="203"/>
      <c r="M74" s="207"/>
      <c r="N74" s="73"/>
      <c r="O74" s="68">
        <v>0</v>
      </c>
      <c r="P74" s="73"/>
      <c r="Q74" s="73"/>
      <c r="R74" s="208"/>
      <c r="S74" s="89"/>
      <c r="T74" s="89"/>
    </row>
    <row r="75" spans="2:20" s="8" customFormat="1" ht="15.75">
      <c r="B75" s="37"/>
      <c r="C75" s="6"/>
      <c r="D75" s="6"/>
      <c r="E75" s="5" t="s">
        <v>55</v>
      </c>
      <c r="F75" s="6"/>
      <c r="G75" s="6"/>
      <c r="H75" s="6"/>
      <c r="I75" s="6"/>
      <c r="J75" s="6"/>
      <c r="K75" s="27"/>
      <c r="L75" s="203"/>
      <c r="M75" s="207"/>
      <c r="N75" s="73"/>
      <c r="O75" s="68">
        <v>0</v>
      </c>
      <c r="P75" s="218"/>
      <c r="Q75" s="73"/>
      <c r="R75" s="208"/>
      <c r="S75" s="89"/>
      <c r="T75" s="89"/>
    </row>
    <row r="76" spans="2:20" s="8" customFormat="1" ht="15.75">
      <c r="B76" s="37"/>
      <c r="C76" s="6"/>
      <c r="D76" s="6"/>
      <c r="E76" s="5" t="s">
        <v>496</v>
      </c>
      <c r="F76" s="6"/>
      <c r="G76" s="6"/>
      <c r="H76" s="6"/>
      <c r="I76" s="6"/>
      <c r="J76" s="6"/>
      <c r="K76" s="27"/>
      <c r="L76" s="203"/>
      <c r="M76" s="207"/>
      <c r="N76" s="73"/>
      <c r="O76" s="96">
        <f>IF(P76&gt;0,P76,SUM(P77:P83))</f>
        <v>0</v>
      </c>
      <c r="P76" s="64">
        <v>0</v>
      </c>
      <c r="Q76" s="73"/>
      <c r="R76" s="208"/>
      <c r="S76" s="89"/>
      <c r="T76" s="89"/>
    </row>
    <row r="77" spans="2:20" s="8" customFormat="1" ht="15.75">
      <c r="B77" s="37"/>
      <c r="C77" s="6"/>
      <c r="D77" s="6"/>
      <c r="E77" s="6"/>
      <c r="F77" s="5" t="s">
        <v>497</v>
      </c>
      <c r="G77" s="6"/>
      <c r="H77" s="6"/>
      <c r="I77" s="6"/>
      <c r="J77" s="6"/>
      <c r="K77" s="27"/>
      <c r="L77" s="203"/>
      <c r="M77" s="207"/>
      <c r="N77" s="73"/>
      <c r="O77" s="73"/>
      <c r="P77" s="68">
        <v>0</v>
      </c>
      <c r="Q77" s="73"/>
      <c r="R77" s="208"/>
      <c r="S77" s="89"/>
      <c r="T77" s="89"/>
    </row>
    <row r="78" spans="2:20" s="8" customFormat="1" ht="15.75">
      <c r="B78" s="37"/>
      <c r="C78" s="6"/>
      <c r="D78" s="6"/>
      <c r="E78" s="6"/>
      <c r="F78" s="5" t="s">
        <v>498</v>
      </c>
      <c r="G78" s="6"/>
      <c r="H78" s="6"/>
      <c r="I78" s="6"/>
      <c r="J78" s="6"/>
      <c r="K78" s="27"/>
      <c r="L78" s="203"/>
      <c r="M78" s="207"/>
      <c r="N78" s="73"/>
      <c r="O78" s="73"/>
      <c r="P78" s="68">
        <v>0</v>
      </c>
      <c r="Q78" s="73"/>
      <c r="R78" s="208"/>
      <c r="S78" s="89"/>
      <c r="T78" s="89"/>
    </row>
    <row r="79" spans="2:20" s="8" customFormat="1" ht="15.75">
      <c r="B79" s="37"/>
      <c r="C79" s="6"/>
      <c r="D79" s="6"/>
      <c r="E79" s="6"/>
      <c r="F79" s="5" t="s">
        <v>499</v>
      </c>
      <c r="G79" s="6"/>
      <c r="H79" s="6"/>
      <c r="I79" s="6"/>
      <c r="J79" s="6"/>
      <c r="K79" s="27"/>
      <c r="L79" s="203"/>
      <c r="M79" s="207"/>
      <c r="N79" s="73"/>
      <c r="O79" s="73"/>
      <c r="P79" s="68">
        <v>0</v>
      </c>
      <c r="Q79" s="73"/>
      <c r="R79" s="208"/>
      <c r="S79" s="89"/>
      <c r="T79" s="89"/>
    </row>
    <row r="80" spans="2:20" s="8" customFormat="1" ht="15.75">
      <c r="B80" s="37"/>
      <c r="C80" s="6"/>
      <c r="D80" s="6"/>
      <c r="E80" s="6"/>
      <c r="F80" s="5" t="s">
        <v>500</v>
      </c>
      <c r="G80" s="6"/>
      <c r="H80" s="6"/>
      <c r="I80" s="6"/>
      <c r="J80" s="6"/>
      <c r="K80" s="27"/>
      <c r="L80" s="203"/>
      <c r="M80" s="207"/>
      <c r="N80" s="73"/>
      <c r="O80" s="73"/>
      <c r="P80" s="68">
        <v>0</v>
      </c>
      <c r="Q80" s="73"/>
      <c r="R80" s="208"/>
      <c r="S80" s="89"/>
      <c r="T80" s="89"/>
    </row>
    <row r="81" spans="2:20" s="8" customFormat="1" ht="15.75">
      <c r="B81" s="37"/>
      <c r="C81" s="6"/>
      <c r="D81" s="6"/>
      <c r="E81" s="6"/>
      <c r="F81" s="5" t="s">
        <v>501</v>
      </c>
      <c r="G81" s="6"/>
      <c r="H81" s="6"/>
      <c r="I81" s="6"/>
      <c r="J81" s="6"/>
      <c r="K81" s="27"/>
      <c r="L81" s="203"/>
      <c r="M81" s="207"/>
      <c r="N81" s="73"/>
      <c r="O81" s="73"/>
      <c r="P81" s="68">
        <v>0</v>
      </c>
      <c r="Q81" s="73"/>
      <c r="R81" s="208"/>
      <c r="S81" s="89"/>
      <c r="T81" s="89"/>
    </row>
    <row r="82" spans="2:20" s="8" customFormat="1" ht="15.75">
      <c r="B82" s="37"/>
      <c r="C82" s="6"/>
      <c r="D82" s="6"/>
      <c r="E82" s="6"/>
      <c r="F82" s="5" t="s">
        <v>502</v>
      </c>
      <c r="G82" s="6"/>
      <c r="H82" s="6"/>
      <c r="I82" s="6"/>
      <c r="J82" s="6"/>
      <c r="K82" s="27"/>
      <c r="L82" s="203"/>
      <c r="M82" s="207"/>
      <c r="N82" s="73"/>
      <c r="O82" s="73"/>
      <c r="P82" s="68">
        <v>0</v>
      </c>
      <c r="Q82" s="73"/>
      <c r="R82" s="208"/>
      <c r="S82" s="89"/>
      <c r="T82" s="213"/>
    </row>
    <row r="83" spans="2:20" s="8" customFormat="1" ht="15.75">
      <c r="B83" s="37"/>
      <c r="C83" s="6"/>
      <c r="D83" s="6"/>
      <c r="E83" s="6"/>
      <c r="F83" s="5" t="s">
        <v>503</v>
      </c>
      <c r="G83" s="6"/>
      <c r="H83" s="6"/>
      <c r="I83" s="6"/>
      <c r="J83" s="6"/>
      <c r="K83" s="27"/>
      <c r="L83" s="203"/>
      <c r="M83" s="207"/>
      <c r="N83" s="73"/>
      <c r="O83" s="218"/>
      <c r="P83" s="68">
        <v>0</v>
      </c>
      <c r="Q83" s="73"/>
      <c r="R83" s="208"/>
      <c r="S83" s="89"/>
      <c r="T83" s="89"/>
    </row>
    <row r="84" spans="2:20" s="8" customFormat="1" ht="15.75">
      <c r="B84" s="37"/>
      <c r="C84" s="6"/>
      <c r="D84" s="5" t="s">
        <v>56</v>
      </c>
      <c r="E84" s="6"/>
      <c r="F84" s="6"/>
      <c r="G84" s="6"/>
      <c r="H84" s="6"/>
      <c r="I84" s="6"/>
      <c r="J84" s="6"/>
      <c r="K84" s="27"/>
      <c r="L84" s="67">
        <v>1</v>
      </c>
      <c r="M84" s="207"/>
      <c r="N84" s="96">
        <f>IF(O84&gt;0,O84,SUM(O85:O124)*L84)</f>
        <v>0</v>
      </c>
      <c r="O84" s="64">
        <v>0</v>
      </c>
      <c r="P84" s="247" t="s">
        <v>1</v>
      </c>
      <c r="Q84" s="73"/>
      <c r="R84" s="208"/>
      <c r="S84" s="89"/>
      <c r="T84" s="89"/>
    </row>
    <row r="85" spans="2:20" s="9" customFormat="1" ht="15.75">
      <c r="B85" s="38"/>
      <c r="C85" s="6"/>
      <c r="D85" s="6"/>
      <c r="E85" s="5" t="s">
        <v>504</v>
      </c>
      <c r="F85" s="6"/>
      <c r="G85" s="6"/>
      <c r="H85" s="6"/>
      <c r="I85" s="6"/>
      <c r="J85" s="6"/>
      <c r="K85" s="27"/>
      <c r="L85" s="203"/>
      <c r="M85" s="207"/>
      <c r="N85" s="73"/>
      <c r="O85" s="96">
        <f>IF(P85&gt;0,P85,SUM(P86:P87))</f>
        <v>0</v>
      </c>
      <c r="P85" s="64">
        <v>0</v>
      </c>
      <c r="Q85" s="73"/>
      <c r="R85" s="208"/>
      <c r="S85" s="91"/>
      <c r="T85" s="91"/>
    </row>
    <row r="86" spans="2:20" s="9" customFormat="1" ht="15.75">
      <c r="B86" s="38"/>
      <c r="C86" s="6"/>
      <c r="D86" s="6"/>
      <c r="E86" s="6"/>
      <c r="F86" s="6" t="s">
        <v>505</v>
      </c>
      <c r="G86" s="6"/>
      <c r="H86" s="6"/>
      <c r="I86" s="6"/>
      <c r="J86" s="6"/>
      <c r="K86" s="27"/>
      <c r="L86" s="203"/>
      <c r="M86" s="207"/>
      <c r="N86" s="73"/>
      <c r="O86" s="73"/>
      <c r="P86" s="68">
        <v>0</v>
      </c>
      <c r="Q86" s="73"/>
      <c r="R86" s="208"/>
      <c r="S86" s="91"/>
      <c r="T86" s="91"/>
    </row>
    <row r="87" spans="2:20" s="9" customFormat="1" ht="15.75">
      <c r="B87" s="38"/>
      <c r="C87" s="6"/>
      <c r="D87" s="6"/>
      <c r="E87" s="6"/>
      <c r="F87" s="6" t="s">
        <v>90</v>
      </c>
      <c r="G87" s="6"/>
      <c r="H87" s="6"/>
      <c r="I87" s="6"/>
      <c r="J87" s="6"/>
      <c r="K87" s="27"/>
      <c r="L87" s="203"/>
      <c r="M87" s="207"/>
      <c r="N87" s="73"/>
      <c r="O87" s="73"/>
      <c r="P87" s="215">
        <v>0</v>
      </c>
      <c r="Q87" s="73"/>
      <c r="R87" s="208"/>
      <c r="S87" s="91"/>
      <c r="T87" s="91"/>
    </row>
    <row r="88" spans="2:20" s="9" customFormat="1" ht="15.75">
      <c r="B88" s="38"/>
      <c r="C88" s="6"/>
      <c r="D88" s="6"/>
      <c r="E88" s="5" t="s">
        <v>506</v>
      </c>
      <c r="F88" s="6"/>
      <c r="G88" s="6"/>
      <c r="H88" s="6"/>
      <c r="I88" s="6"/>
      <c r="J88" s="6"/>
      <c r="K88" s="27"/>
      <c r="L88" s="203"/>
      <c r="M88" s="207"/>
      <c r="N88" s="73"/>
      <c r="O88" s="96">
        <f>IF(P88&gt;0,P88,SUM(P89:P94))</f>
        <v>0</v>
      </c>
      <c r="P88" s="64">
        <v>0</v>
      </c>
      <c r="Q88" s="73"/>
      <c r="R88" s="208"/>
      <c r="S88" s="91"/>
      <c r="T88" s="91"/>
    </row>
    <row r="89" spans="2:20" s="9" customFormat="1" ht="15.75">
      <c r="B89" s="38"/>
      <c r="C89" s="6"/>
      <c r="D89" s="6"/>
      <c r="E89" s="6"/>
      <c r="F89" s="6" t="s">
        <v>246</v>
      </c>
      <c r="G89" s="6"/>
      <c r="H89" s="6"/>
      <c r="I89" s="6"/>
      <c r="J89" s="6"/>
      <c r="K89" s="27"/>
      <c r="L89" s="203"/>
      <c r="M89" s="207"/>
      <c r="N89" s="73"/>
      <c r="O89" s="73"/>
      <c r="P89" s="68">
        <v>0</v>
      </c>
      <c r="Q89" s="73"/>
      <c r="R89" s="208"/>
      <c r="S89" s="91"/>
      <c r="T89" s="91"/>
    </row>
    <row r="90" spans="2:20" s="9" customFormat="1" ht="15.75">
      <c r="B90" s="38"/>
      <c r="C90" s="6"/>
      <c r="D90" s="6"/>
      <c r="E90" s="6"/>
      <c r="F90" s="6" t="s">
        <v>247</v>
      </c>
      <c r="G90" s="6"/>
      <c r="H90" s="6"/>
      <c r="I90" s="6"/>
      <c r="J90" s="6"/>
      <c r="K90" s="27"/>
      <c r="L90" s="203"/>
      <c r="M90" s="207"/>
      <c r="N90" s="73"/>
      <c r="O90" s="73"/>
      <c r="P90" s="68">
        <v>0</v>
      </c>
      <c r="Q90" s="73"/>
      <c r="R90" s="208"/>
      <c r="S90" s="91"/>
      <c r="T90" s="91"/>
    </row>
    <row r="91" spans="2:20" s="9" customFormat="1" ht="15.75">
      <c r="B91" s="38"/>
      <c r="C91" s="6"/>
      <c r="D91" s="6"/>
      <c r="E91" s="6"/>
      <c r="F91" s="6" t="s">
        <v>248</v>
      </c>
      <c r="G91" s="6"/>
      <c r="H91" s="6"/>
      <c r="I91" s="6"/>
      <c r="J91" s="6"/>
      <c r="K91" s="27"/>
      <c r="L91" s="203"/>
      <c r="M91" s="207"/>
      <c r="N91" s="73"/>
      <c r="O91" s="73"/>
      <c r="P91" s="68">
        <v>0</v>
      </c>
      <c r="Q91" s="73"/>
      <c r="R91" s="208"/>
      <c r="S91" s="91"/>
      <c r="T91" s="91"/>
    </row>
    <row r="92" spans="2:20" s="9" customFormat="1" ht="15.75">
      <c r="B92" s="38"/>
      <c r="C92" s="6"/>
      <c r="D92" s="6"/>
      <c r="E92" s="6"/>
      <c r="F92" s="6" t="s">
        <v>249</v>
      </c>
      <c r="G92" s="6"/>
      <c r="H92" s="6"/>
      <c r="I92" s="6"/>
      <c r="J92" s="6"/>
      <c r="K92" s="27"/>
      <c r="L92" s="203"/>
      <c r="M92" s="207"/>
      <c r="N92" s="73"/>
      <c r="O92" s="73"/>
      <c r="P92" s="68">
        <v>0</v>
      </c>
      <c r="Q92" s="73"/>
      <c r="R92" s="208"/>
      <c r="S92" s="91"/>
      <c r="T92" s="91"/>
    </row>
    <row r="93" spans="2:20" s="9" customFormat="1" ht="15.75">
      <c r="B93" s="38"/>
      <c r="C93" s="6"/>
      <c r="D93" s="6"/>
      <c r="E93" s="6"/>
      <c r="F93" s="6" t="s">
        <v>250</v>
      </c>
      <c r="G93" s="6"/>
      <c r="H93" s="6"/>
      <c r="I93" s="6"/>
      <c r="J93" s="6"/>
      <c r="K93" s="27"/>
      <c r="L93" s="203"/>
      <c r="M93" s="207"/>
      <c r="N93" s="73"/>
      <c r="O93" s="73"/>
      <c r="P93" s="68">
        <v>0</v>
      </c>
      <c r="Q93" s="73"/>
      <c r="R93" s="208"/>
      <c r="S93" s="91"/>
      <c r="T93" s="91"/>
    </row>
    <row r="94" spans="2:20" s="9" customFormat="1" ht="15.75">
      <c r="B94" s="38"/>
      <c r="C94" s="6"/>
      <c r="D94" s="6"/>
      <c r="E94" s="6"/>
      <c r="F94" s="6" t="s">
        <v>251</v>
      </c>
      <c r="G94" s="6"/>
      <c r="H94" s="6"/>
      <c r="I94" s="6"/>
      <c r="J94" s="6"/>
      <c r="K94" s="27"/>
      <c r="L94" s="203"/>
      <c r="M94" s="207"/>
      <c r="N94" s="73"/>
      <c r="O94" s="73"/>
      <c r="P94" s="215">
        <v>0</v>
      </c>
      <c r="Q94" s="73"/>
      <c r="R94" s="208"/>
      <c r="S94" s="91"/>
      <c r="T94" s="91"/>
    </row>
    <row r="95" spans="2:20" s="9" customFormat="1" ht="15.75">
      <c r="B95" s="38"/>
      <c r="C95" s="6"/>
      <c r="D95" s="6"/>
      <c r="E95" s="5" t="s">
        <v>507</v>
      </c>
      <c r="F95" s="6"/>
      <c r="G95" s="6"/>
      <c r="H95" s="6"/>
      <c r="I95" s="6"/>
      <c r="J95" s="6"/>
      <c r="K95" s="27"/>
      <c r="L95" s="67">
        <v>1</v>
      </c>
      <c r="M95" s="207"/>
      <c r="N95" s="73"/>
      <c r="O95" s="96">
        <f>IF(P95&gt;0,P95*L95,SUM(P96:P96)*L95)</f>
        <v>0</v>
      </c>
      <c r="P95" s="64">
        <v>0</v>
      </c>
      <c r="Q95" s="247" t="s">
        <v>1</v>
      </c>
      <c r="R95" s="208"/>
      <c r="S95" s="91"/>
      <c r="T95" s="91"/>
    </row>
    <row r="96" spans="2:20" s="9" customFormat="1" ht="15.75">
      <c r="B96" s="38"/>
      <c r="C96" s="6"/>
      <c r="D96" s="6"/>
      <c r="E96" s="6"/>
      <c r="F96" s="6" t="s">
        <v>252</v>
      </c>
      <c r="G96" s="6"/>
      <c r="H96" s="6"/>
      <c r="I96" s="6"/>
      <c r="J96" s="6"/>
      <c r="K96" s="27"/>
      <c r="L96" s="203"/>
      <c r="M96" s="207"/>
      <c r="N96" s="73"/>
      <c r="O96" s="73"/>
      <c r="P96" s="68">
        <v>0</v>
      </c>
      <c r="Q96" s="73"/>
      <c r="R96" s="208"/>
      <c r="S96" s="91"/>
      <c r="T96" s="91"/>
    </row>
    <row r="97" spans="2:20" s="9" customFormat="1" ht="15.75">
      <c r="B97" s="38"/>
      <c r="C97" s="6"/>
      <c r="D97" s="6"/>
      <c r="E97" s="5" t="s">
        <v>508</v>
      </c>
      <c r="F97" s="6"/>
      <c r="G97" s="6"/>
      <c r="H97" s="6"/>
      <c r="I97" s="6"/>
      <c r="J97" s="6"/>
      <c r="K97" s="27"/>
      <c r="L97" s="203"/>
      <c r="M97" s="207"/>
      <c r="N97" s="73"/>
      <c r="O97" s="68">
        <v>0</v>
      </c>
      <c r="P97" s="73"/>
      <c r="Q97" s="73"/>
      <c r="R97" s="208"/>
      <c r="S97" s="91"/>
      <c r="T97" s="91"/>
    </row>
    <row r="98" spans="2:20" s="9" customFormat="1" ht="15.75">
      <c r="B98" s="38"/>
      <c r="C98" s="6"/>
      <c r="D98" s="6"/>
      <c r="E98" s="5" t="s">
        <v>509</v>
      </c>
      <c r="F98" s="6"/>
      <c r="G98" s="6"/>
      <c r="H98" s="6"/>
      <c r="I98" s="6"/>
      <c r="J98" s="6"/>
      <c r="K98" s="27"/>
      <c r="L98" s="203"/>
      <c r="M98" s="207"/>
      <c r="N98" s="73"/>
      <c r="O98" s="68">
        <v>0</v>
      </c>
      <c r="P98" s="73"/>
      <c r="Q98" s="73"/>
      <c r="R98" s="208"/>
      <c r="S98" s="91"/>
      <c r="T98" s="91"/>
    </row>
    <row r="99" spans="2:20" s="9" customFormat="1" ht="15.75">
      <c r="B99" s="38"/>
      <c r="C99" s="6"/>
      <c r="D99" s="6"/>
      <c r="E99" s="5" t="s">
        <v>510</v>
      </c>
      <c r="F99" s="6"/>
      <c r="G99" s="6"/>
      <c r="H99" s="6"/>
      <c r="I99" s="6"/>
      <c r="J99" s="6"/>
      <c r="K99" s="27"/>
      <c r="L99" s="203"/>
      <c r="M99" s="207"/>
      <c r="N99" s="73"/>
      <c r="O99" s="68">
        <v>0</v>
      </c>
      <c r="P99" s="73"/>
      <c r="Q99" s="73"/>
      <c r="R99" s="208"/>
      <c r="S99" s="91"/>
      <c r="T99" s="91"/>
    </row>
    <row r="100" spans="2:20" s="9" customFormat="1" ht="15.75">
      <c r="B100" s="38"/>
      <c r="C100" s="6"/>
      <c r="D100" s="6"/>
      <c r="E100" s="5" t="s">
        <v>511</v>
      </c>
      <c r="F100" s="6"/>
      <c r="G100" s="6"/>
      <c r="H100" s="6"/>
      <c r="I100" s="6"/>
      <c r="J100" s="6"/>
      <c r="K100" s="27"/>
      <c r="L100" s="203"/>
      <c r="M100" s="207"/>
      <c r="N100" s="73"/>
      <c r="O100" s="68">
        <v>0</v>
      </c>
      <c r="P100" s="73"/>
      <c r="Q100" s="73"/>
      <c r="R100" s="208"/>
      <c r="S100" s="91"/>
      <c r="T100" s="91"/>
    </row>
    <row r="101" spans="2:20" s="9" customFormat="1" ht="15.75">
      <c r="B101" s="38"/>
      <c r="C101" s="6"/>
      <c r="D101" s="6"/>
      <c r="E101" s="5" t="s">
        <v>512</v>
      </c>
      <c r="F101" s="6"/>
      <c r="G101" s="6"/>
      <c r="H101" s="6"/>
      <c r="I101" s="6"/>
      <c r="J101" s="6"/>
      <c r="K101" s="27"/>
      <c r="L101" s="203"/>
      <c r="M101" s="207"/>
      <c r="N101" s="73"/>
      <c r="O101" s="68">
        <v>0</v>
      </c>
      <c r="P101" s="218"/>
      <c r="Q101" s="73"/>
      <c r="R101" s="208"/>
      <c r="S101" s="91"/>
      <c r="T101" s="91"/>
    </row>
    <row r="102" spans="2:20" s="9" customFormat="1" ht="15.75">
      <c r="B102" s="38"/>
      <c r="C102" s="6"/>
      <c r="D102" s="6"/>
      <c r="E102" s="5" t="s">
        <v>513</v>
      </c>
      <c r="F102" s="6"/>
      <c r="G102" s="6"/>
      <c r="H102" s="6"/>
      <c r="I102" s="6"/>
      <c r="J102" s="6"/>
      <c r="K102" s="27"/>
      <c r="L102" s="67">
        <v>1</v>
      </c>
      <c r="M102" s="207"/>
      <c r="N102" s="73"/>
      <c r="O102" s="96">
        <f>IF(P102&gt;0,P102*L102,SUM(P103:P109)*L102)</f>
        <v>0</v>
      </c>
      <c r="P102" s="64">
        <v>0</v>
      </c>
      <c r="Q102" s="247" t="s">
        <v>1</v>
      </c>
      <c r="R102" s="208"/>
      <c r="S102" s="91"/>
      <c r="T102" s="91"/>
    </row>
    <row r="103" spans="2:20" s="9" customFormat="1" ht="15.75">
      <c r="B103" s="38"/>
      <c r="C103" s="6"/>
      <c r="D103" s="6"/>
      <c r="E103" s="6"/>
      <c r="F103" s="6" t="s">
        <v>514</v>
      </c>
      <c r="G103" s="6"/>
      <c r="H103" s="6"/>
      <c r="I103" s="6"/>
      <c r="J103" s="6"/>
      <c r="K103" s="27"/>
      <c r="L103" s="203"/>
      <c r="M103" s="207"/>
      <c r="N103" s="73"/>
      <c r="O103" s="73"/>
      <c r="P103" s="68">
        <v>0</v>
      </c>
      <c r="Q103" s="73"/>
      <c r="R103" s="208"/>
      <c r="S103" s="91"/>
      <c r="T103" s="91"/>
    </row>
    <row r="104" spans="2:20" s="9" customFormat="1" ht="15.75">
      <c r="B104" s="38"/>
      <c r="C104" s="6"/>
      <c r="D104" s="6"/>
      <c r="E104" s="6"/>
      <c r="F104" s="6" t="s">
        <v>515</v>
      </c>
      <c r="G104" s="6"/>
      <c r="H104" s="6"/>
      <c r="I104" s="6"/>
      <c r="J104" s="6"/>
      <c r="K104" s="27"/>
      <c r="L104" s="203"/>
      <c r="M104" s="207"/>
      <c r="N104" s="73"/>
      <c r="O104" s="73"/>
      <c r="P104" s="68">
        <v>0</v>
      </c>
      <c r="Q104" s="73"/>
      <c r="R104" s="208"/>
      <c r="S104" s="91"/>
      <c r="T104" s="91"/>
    </row>
    <row r="105" spans="2:20" s="9" customFormat="1" ht="15.75">
      <c r="B105" s="38"/>
      <c r="C105" s="6"/>
      <c r="D105" s="6"/>
      <c r="E105" s="6"/>
      <c r="F105" s="6" t="s">
        <v>516</v>
      </c>
      <c r="G105" s="6"/>
      <c r="H105" s="6"/>
      <c r="I105" s="6"/>
      <c r="J105" s="6"/>
      <c r="K105" s="27"/>
      <c r="L105" s="203"/>
      <c r="M105" s="207"/>
      <c r="N105" s="73"/>
      <c r="O105" s="73"/>
      <c r="P105" s="68">
        <v>0</v>
      </c>
      <c r="Q105" s="73"/>
      <c r="R105" s="208"/>
      <c r="S105" s="91"/>
      <c r="T105" s="91"/>
    </row>
    <row r="106" spans="2:20" s="9" customFormat="1" ht="15.75">
      <c r="B106" s="38"/>
      <c r="C106" s="6"/>
      <c r="D106" s="6"/>
      <c r="E106" s="6"/>
      <c r="F106" s="6" t="s">
        <v>517</v>
      </c>
      <c r="G106" s="6"/>
      <c r="H106" s="6"/>
      <c r="I106" s="6"/>
      <c r="J106" s="6"/>
      <c r="K106" s="27"/>
      <c r="L106" s="203"/>
      <c r="M106" s="207"/>
      <c r="N106" s="73"/>
      <c r="O106" s="73"/>
      <c r="P106" s="68">
        <v>0</v>
      </c>
      <c r="Q106" s="73"/>
      <c r="R106" s="208"/>
      <c r="S106" s="91"/>
      <c r="T106" s="91"/>
    </row>
    <row r="107" spans="2:20" s="9" customFormat="1" ht="15.75">
      <c r="B107" s="38"/>
      <c r="C107" s="6"/>
      <c r="D107" s="6"/>
      <c r="E107" s="6"/>
      <c r="F107" s="6" t="s">
        <v>518</v>
      </c>
      <c r="G107" s="6"/>
      <c r="H107" s="6"/>
      <c r="I107" s="6"/>
      <c r="J107" s="6"/>
      <c r="K107" s="27"/>
      <c r="L107" s="203"/>
      <c r="M107" s="207"/>
      <c r="N107" s="73"/>
      <c r="O107" s="73"/>
      <c r="P107" s="68">
        <v>0</v>
      </c>
      <c r="Q107" s="73"/>
      <c r="R107" s="208"/>
      <c r="S107" s="91"/>
      <c r="T107" s="91"/>
    </row>
    <row r="108" spans="2:20" s="9" customFormat="1" ht="15.75">
      <c r="B108" s="38"/>
      <c r="C108" s="6"/>
      <c r="D108" s="6"/>
      <c r="E108" s="6"/>
      <c r="F108" s="6" t="s">
        <v>519</v>
      </c>
      <c r="G108" s="6"/>
      <c r="H108" s="6"/>
      <c r="I108" s="6"/>
      <c r="J108" s="6"/>
      <c r="K108" s="27"/>
      <c r="L108" s="203"/>
      <c r="M108" s="207"/>
      <c r="N108" s="73"/>
      <c r="O108" s="73"/>
      <c r="P108" s="68">
        <v>0</v>
      </c>
      <c r="Q108" s="73"/>
      <c r="R108" s="208"/>
      <c r="S108" s="91"/>
      <c r="T108" s="91"/>
    </row>
    <row r="109" spans="2:20" s="9" customFormat="1" ht="15.75">
      <c r="B109" s="38"/>
      <c r="C109" s="6"/>
      <c r="D109" s="6"/>
      <c r="E109" s="6"/>
      <c r="F109" s="6" t="s">
        <v>520</v>
      </c>
      <c r="G109" s="6"/>
      <c r="H109" s="6"/>
      <c r="I109" s="6"/>
      <c r="J109" s="6"/>
      <c r="K109" s="27"/>
      <c r="L109" s="203"/>
      <c r="M109" s="207"/>
      <c r="N109" s="73"/>
      <c r="O109" s="73"/>
      <c r="P109" s="215">
        <v>0</v>
      </c>
      <c r="Q109" s="73"/>
      <c r="R109" s="208"/>
      <c r="S109" s="91"/>
      <c r="T109" s="91"/>
    </row>
    <row r="110" spans="2:20" s="9" customFormat="1" ht="15.75">
      <c r="B110" s="38"/>
      <c r="C110" s="6"/>
      <c r="D110" s="6"/>
      <c r="E110" s="5" t="s">
        <v>521</v>
      </c>
      <c r="F110" s="6"/>
      <c r="G110" s="6"/>
      <c r="H110" s="6"/>
      <c r="I110" s="6"/>
      <c r="J110" s="6"/>
      <c r="K110" s="27"/>
      <c r="L110" s="203"/>
      <c r="M110" s="207"/>
      <c r="N110" s="73"/>
      <c r="O110" s="96">
        <f>IF(P110&gt;0,P110,SUM(P111:P117))</f>
        <v>0</v>
      </c>
      <c r="P110" s="64">
        <v>0</v>
      </c>
      <c r="Q110" s="218"/>
      <c r="R110" s="208"/>
      <c r="S110" s="91"/>
      <c r="T110" s="91"/>
    </row>
    <row r="111" spans="2:20" s="9" customFormat="1" ht="15.75">
      <c r="B111" s="38"/>
      <c r="C111" s="6"/>
      <c r="D111" s="6"/>
      <c r="E111" s="6"/>
      <c r="F111" s="6" t="s">
        <v>522</v>
      </c>
      <c r="G111" s="6"/>
      <c r="H111" s="6"/>
      <c r="I111" s="6"/>
      <c r="J111" s="6"/>
      <c r="K111" s="27"/>
      <c r="L111" s="203"/>
      <c r="M111" s="207"/>
      <c r="N111" s="73"/>
      <c r="O111" s="73"/>
      <c r="P111" s="96">
        <f>IF(Q111&gt;0,Q111,SUM(Q112:Q114))</f>
        <v>0</v>
      </c>
      <c r="Q111" s="64">
        <v>0</v>
      </c>
      <c r="R111" s="208"/>
      <c r="S111" s="91"/>
      <c r="T111" s="91"/>
    </row>
    <row r="112" spans="2:20" s="9" customFormat="1" ht="15.75">
      <c r="B112" s="38"/>
      <c r="C112" s="6"/>
      <c r="D112" s="6"/>
      <c r="E112" s="6"/>
      <c r="F112" s="6"/>
      <c r="G112" s="5" t="s">
        <v>523</v>
      </c>
      <c r="H112" s="6"/>
      <c r="I112" s="6"/>
      <c r="J112" s="6"/>
      <c r="K112" s="27"/>
      <c r="L112" s="203"/>
      <c r="M112" s="207"/>
      <c r="N112" s="73"/>
      <c r="O112" s="73"/>
      <c r="P112" s="73"/>
      <c r="Q112" s="68">
        <v>0</v>
      </c>
      <c r="R112" s="208"/>
      <c r="S112" s="91"/>
      <c r="T112" s="91"/>
    </row>
    <row r="113" spans="2:20" s="9" customFormat="1" ht="15.75">
      <c r="B113" s="38"/>
      <c r="C113" s="6"/>
      <c r="D113" s="6"/>
      <c r="E113" s="6"/>
      <c r="F113" s="6"/>
      <c r="G113" s="5" t="s">
        <v>524</v>
      </c>
      <c r="H113" s="6"/>
      <c r="I113" s="6"/>
      <c r="J113" s="6"/>
      <c r="K113" s="27"/>
      <c r="L113" s="203"/>
      <c r="M113" s="207"/>
      <c r="N113" s="73"/>
      <c r="O113" s="73"/>
      <c r="P113" s="73"/>
      <c r="Q113" s="68">
        <v>0</v>
      </c>
      <c r="R113" s="208"/>
      <c r="S113" s="91"/>
      <c r="T113" s="91"/>
    </row>
    <row r="114" spans="2:20" s="9" customFormat="1" ht="15.75">
      <c r="B114" s="38"/>
      <c r="C114" s="6"/>
      <c r="D114" s="6"/>
      <c r="E114" s="6"/>
      <c r="F114" s="6"/>
      <c r="G114" s="5" t="s">
        <v>525</v>
      </c>
      <c r="H114" s="6"/>
      <c r="I114" s="6"/>
      <c r="J114" s="6"/>
      <c r="K114" s="27"/>
      <c r="L114" s="203"/>
      <c r="M114" s="207"/>
      <c r="N114" s="73"/>
      <c r="O114" s="73"/>
      <c r="P114" s="73"/>
      <c r="Q114" s="215">
        <v>0</v>
      </c>
      <c r="R114" s="208"/>
      <c r="S114" s="91"/>
      <c r="T114" s="91"/>
    </row>
    <row r="115" spans="2:20" s="9" customFormat="1" ht="15.75">
      <c r="B115" s="38"/>
      <c r="C115" s="6"/>
      <c r="D115" s="6"/>
      <c r="E115" s="6"/>
      <c r="F115" s="6" t="s">
        <v>526</v>
      </c>
      <c r="G115" s="6"/>
      <c r="H115" s="6"/>
      <c r="I115" s="6"/>
      <c r="J115" s="6"/>
      <c r="K115" s="27"/>
      <c r="L115" s="203"/>
      <c r="M115" s="207"/>
      <c r="N115" s="73"/>
      <c r="O115" s="73"/>
      <c r="P115" s="96">
        <f>IF(Q115&gt;0,Q115,SUM(Q116:Q117))</f>
        <v>0</v>
      </c>
      <c r="Q115" s="64">
        <v>0</v>
      </c>
      <c r="R115" s="208"/>
      <c r="S115" s="91"/>
      <c r="T115" s="91"/>
    </row>
    <row r="116" spans="2:20" s="9" customFormat="1" ht="15.75">
      <c r="B116" s="38"/>
      <c r="C116" s="6"/>
      <c r="D116" s="6"/>
      <c r="E116" s="6"/>
      <c r="F116" s="6"/>
      <c r="G116" s="5" t="s">
        <v>527</v>
      </c>
      <c r="H116" s="6"/>
      <c r="I116" s="6"/>
      <c r="J116" s="6"/>
      <c r="K116" s="27"/>
      <c r="L116" s="203"/>
      <c r="M116" s="207"/>
      <c r="N116" s="73"/>
      <c r="O116" s="73"/>
      <c r="P116" s="73"/>
      <c r="Q116" s="68">
        <v>0</v>
      </c>
      <c r="R116" s="208"/>
      <c r="S116" s="91"/>
      <c r="T116" s="91"/>
    </row>
    <row r="117" spans="2:20" s="9" customFormat="1" ht="15.75">
      <c r="B117" s="38"/>
      <c r="C117" s="6"/>
      <c r="D117" s="6"/>
      <c r="E117" s="6"/>
      <c r="F117" s="6"/>
      <c r="G117" s="5" t="s">
        <v>528</v>
      </c>
      <c r="H117" s="6"/>
      <c r="I117" s="6"/>
      <c r="J117" s="6"/>
      <c r="K117" s="27"/>
      <c r="L117" s="203"/>
      <c r="M117" s="207"/>
      <c r="N117" s="73"/>
      <c r="O117" s="73"/>
      <c r="P117" s="218"/>
      <c r="Q117" s="68">
        <v>0</v>
      </c>
      <c r="R117" s="208"/>
      <c r="S117" s="91"/>
      <c r="T117" s="91"/>
    </row>
    <row r="118" spans="2:20" s="9" customFormat="1" ht="15.75">
      <c r="B118" s="38"/>
      <c r="C118" s="6"/>
      <c r="D118" s="6"/>
      <c r="E118" s="5" t="s">
        <v>529</v>
      </c>
      <c r="F118" s="6"/>
      <c r="G118" s="6"/>
      <c r="H118" s="6"/>
      <c r="I118" s="6"/>
      <c r="J118" s="6"/>
      <c r="K118" s="27"/>
      <c r="L118" s="203"/>
      <c r="M118" s="207"/>
      <c r="N118" s="73"/>
      <c r="O118" s="96">
        <f>IF(P118&gt;0,P118,SUM(P119:P120))</f>
        <v>0</v>
      </c>
      <c r="P118" s="64">
        <v>0</v>
      </c>
      <c r="Q118" s="73"/>
      <c r="R118" s="208"/>
      <c r="S118" s="91"/>
      <c r="T118" s="91"/>
    </row>
    <row r="119" spans="2:20" s="9" customFormat="1" ht="15.75">
      <c r="B119" s="38"/>
      <c r="C119" s="6"/>
      <c r="D119" s="6"/>
      <c r="E119" s="6"/>
      <c r="F119" s="6" t="s">
        <v>253</v>
      </c>
      <c r="G119" s="6"/>
      <c r="H119" s="6"/>
      <c r="I119" s="6"/>
      <c r="J119" s="6"/>
      <c r="K119" s="27"/>
      <c r="L119" s="203"/>
      <c r="M119" s="207"/>
      <c r="N119" s="73"/>
      <c r="O119" s="73"/>
      <c r="P119" s="68">
        <v>0</v>
      </c>
      <c r="Q119" s="73"/>
      <c r="R119" s="208"/>
      <c r="S119" s="91"/>
      <c r="T119" s="91"/>
    </row>
    <row r="120" spans="2:20" s="9" customFormat="1" ht="15.75">
      <c r="B120" s="38"/>
      <c r="C120" s="6"/>
      <c r="D120" s="6"/>
      <c r="E120" s="6"/>
      <c r="F120" s="6" t="s">
        <v>530</v>
      </c>
      <c r="G120" s="6"/>
      <c r="H120" s="6"/>
      <c r="I120" s="6"/>
      <c r="J120" s="6"/>
      <c r="K120" s="27"/>
      <c r="L120" s="203"/>
      <c r="M120" s="207"/>
      <c r="N120" s="73"/>
      <c r="O120" s="73"/>
      <c r="P120" s="68">
        <v>0</v>
      </c>
      <c r="Q120" s="73"/>
      <c r="R120" s="208"/>
      <c r="S120" s="91"/>
      <c r="T120" s="91"/>
    </row>
    <row r="121" spans="2:20" s="8" customFormat="1" ht="15.75">
      <c r="B121" s="37"/>
      <c r="C121" s="6"/>
      <c r="D121" s="6"/>
      <c r="E121" s="5" t="s">
        <v>57</v>
      </c>
      <c r="F121" s="6"/>
      <c r="G121" s="6"/>
      <c r="H121" s="6"/>
      <c r="I121" s="6"/>
      <c r="J121" s="6"/>
      <c r="K121" s="27"/>
      <c r="L121" s="203"/>
      <c r="M121" s="207"/>
      <c r="N121" s="73"/>
      <c r="O121" s="68">
        <v>0</v>
      </c>
      <c r="P121" s="73"/>
      <c r="Q121" s="73"/>
      <c r="R121" s="208"/>
      <c r="S121" s="89"/>
      <c r="T121" s="89"/>
    </row>
    <row r="122" spans="2:20" s="8" customFormat="1" ht="15.75">
      <c r="B122" s="37"/>
      <c r="C122" s="6"/>
      <c r="D122" s="6"/>
      <c r="E122" s="5" t="s">
        <v>58</v>
      </c>
      <c r="F122" s="6"/>
      <c r="G122" s="6"/>
      <c r="H122" s="6"/>
      <c r="I122" s="6"/>
      <c r="J122" s="6"/>
      <c r="K122" s="27"/>
      <c r="L122" s="203"/>
      <c r="M122" s="207"/>
      <c r="N122" s="73"/>
      <c r="O122" s="68">
        <v>0</v>
      </c>
      <c r="P122" s="218"/>
      <c r="Q122" s="73"/>
      <c r="R122" s="208"/>
      <c r="S122" s="89"/>
      <c r="T122" s="89"/>
    </row>
    <row r="123" spans="2:20" s="8" customFormat="1" ht="15.75">
      <c r="B123" s="37"/>
      <c r="C123" s="6"/>
      <c r="D123" s="6"/>
      <c r="E123" s="5" t="s">
        <v>59</v>
      </c>
      <c r="F123" s="6"/>
      <c r="G123" s="6"/>
      <c r="H123" s="6"/>
      <c r="I123" s="6"/>
      <c r="J123" s="6"/>
      <c r="K123" s="27"/>
      <c r="L123" s="203"/>
      <c r="M123" s="207"/>
      <c r="N123" s="73"/>
      <c r="O123" s="96">
        <f>IF(P123&gt;0,P123,SUM(P124:P125))</f>
        <v>0</v>
      </c>
      <c r="P123" s="64">
        <v>0</v>
      </c>
      <c r="Q123" s="73"/>
      <c r="R123" s="208"/>
      <c r="S123" s="89"/>
      <c r="T123" s="89"/>
    </row>
    <row r="124" spans="2:20" s="8" customFormat="1" ht="15.75">
      <c r="B124" s="37"/>
      <c r="C124" s="6"/>
      <c r="D124" s="6"/>
      <c r="E124" s="6"/>
      <c r="F124" s="5" t="s">
        <v>60</v>
      </c>
      <c r="G124" s="6"/>
      <c r="H124" s="6"/>
      <c r="I124" s="6"/>
      <c r="J124" s="6"/>
      <c r="K124" s="27"/>
      <c r="L124" s="203"/>
      <c r="M124" s="207"/>
      <c r="N124" s="73"/>
      <c r="O124" s="73"/>
      <c r="P124" s="68">
        <v>0</v>
      </c>
      <c r="Q124" s="73"/>
      <c r="R124" s="208"/>
      <c r="S124" s="89"/>
      <c r="T124" s="89"/>
    </row>
    <row r="125" spans="2:20" s="8" customFormat="1" ht="15.75">
      <c r="B125" s="37"/>
      <c r="C125" s="6"/>
      <c r="D125" s="6"/>
      <c r="E125" s="6"/>
      <c r="F125" s="5" t="s">
        <v>61</v>
      </c>
      <c r="G125" s="6"/>
      <c r="H125" s="6"/>
      <c r="I125" s="6"/>
      <c r="J125" s="6"/>
      <c r="K125" s="27"/>
      <c r="L125" s="203"/>
      <c r="M125" s="207"/>
      <c r="N125" s="73"/>
      <c r="O125" s="218"/>
      <c r="P125" s="68">
        <v>0</v>
      </c>
      <c r="Q125" s="73"/>
      <c r="R125" s="208"/>
      <c r="S125" s="89"/>
      <c r="T125" s="89"/>
    </row>
    <row r="126" spans="2:20" s="8" customFormat="1" ht="15.75">
      <c r="B126" s="37"/>
      <c r="C126" s="6"/>
      <c r="D126" s="5" t="s">
        <v>62</v>
      </c>
      <c r="E126" s="6"/>
      <c r="F126" s="6"/>
      <c r="G126" s="6"/>
      <c r="H126" s="6"/>
      <c r="I126" s="6"/>
      <c r="J126" s="6"/>
      <c r="K126" s="27"/>
      <c r="L126" s="67">
        <v>1</v>
      </c>
      <c r="M126" s="207"/>
      <c r="N126" s="96">
        <f>IF(O126&gt;0,O126*L126,SUM(O127:O182)*L126)</f>
        <v>0</v>
      </c>
      <c r="O126" s="64">
        <v>0</v>
      </c>
      <c r="P126" s="247" t="s">
        <v>1</v>
      </c>
      <c r="Q126" s="73"/>
      <c r="R126" s="208"/>
      <c r="S126" s="89"/>
      <c r="T126" s="89"/>
    </row>
    <row r="127" spans="2:20" s="9" customFormat="1" ht="15.75">
      <c r="B127" s="38"/>
      <c r="C127" s="6"/>
      <c r="D127" s="6"/>
      <c r="E127" s="5" t="s">
        <v>531</v>
      </c>
      <c r="F127" s="6"/>
      <c r="G127" s="6"/>
      <c r="H127" s="6"/>
      <c r="I127" s="6"/>
      <c r="J127" s="6"/>
      <c r="K127" s="27"/>
      <c r="L127" s="203"/>
      <c r="M127" s="207"/>
      <c r="N127" s="73"/>
      <c r="O127" s="96">
        <f>IF(P127&gt;0,P127,SUM(P128:P129))</f>
        <v>0</v>
      </c>
      <c r="P127" s="64">
        <v>0</v>
      </c>
      <c r="Q127" s="73"/>
      <c r="R127" s="208"/>
      <c r="S127" s="91"/>
      <c r="T127" s="91"/>
    </row>
    <row r="128" spans="2:20" s="9" customFormat="1" ht="15.75">
      <c r="B128" s="38"/>
      <c r="C128" s="6"/>
      <c r="D128" s="6"/>
      <c r="E128" s="6"/>
      <c r="F128" s="6" t="s">
        <v>532</v>
      </c>
      <c r="G128" s="6"/>
      <c r="H128" s="6"/>
      <c r="I128" s="6"/>
      <c r="J128" s="6"/>
      <c r="K128" s="27"/>
      <c r="L128" s="203"/>
      <c r="M128" s="207"/>
      <c r="N128" s="73"/>
      <c r="O128" s="73"/>
      <c r="P128" s="68">
        <v>0</v>
      </c>
      <c r="Q128" s="73"/>
      <c r="R128" s="208"/>
      <c r="S128" s="91"/>
      <c r="T128" s="91"/>
    </row>
    <row r="129" spans="2:20" s="9" customFormat="1" ht="15.75">
      <c r="B129" s="38"/>
      <c r="C129" s="6"/>
      <c r="D129" s="6"/>
      <c r="E129" s="6"/>
      <c r="F129" s="6" t="s">
        <v>254</v>
      </c>
      <c r="G129" s="6"/>
      <c r="H129" s="6"/>
      <c r="I129" s="6"/>
      <c r="J129" s="6"/>
      <c r="K129" s="27"/>
      <c r="L129" s="203"/>
      <c r="M129" s="207"/>
      <c r="N129" s="73"/>
      <c r="O129" s="73"/>
      <c r="P129" s="215">
        <v>0</v>
      </c>
      <c r="Q129" s="73"/>
      <c r="R129" s="208"/>
      <c r="S129" s="91"/>
      <c r="T129" s="91"/>
    </row>
    <row r="130" spans="2:20" s="9" customFormat="1" ht="15.75">
      <c r="B130" s="38"/>
      <c r="C130" s="6"/>
      <c r="D130" s="6"/>
      <c r="E130" s="5" t="s">
        <v>533</v>
      </c>
      <c r="F130" s="6"/>
      <c r="G130" s="6"/>
      <c r="H130" s="6"/>
      <c r="I130" s="6"/>
      <c r="J130" s="6"/>
      <c r="K130" s="27"/>
      <c r="L130" s="203"/>
      <c r="M130" s="207"/>
      <c r="N130" s="73"/>
      <c r="O130" s="96">
        <f>IF(P130&gt;0,P130,SUM(P131:P136))</f>
        <v>0</v>
      </c>
      <c r="P130" s="64">
        <v>0</v>
      </c>
      <c r="Q130" s="73"/>
      <c r="R130" s="208"/>
      <c r="S130" s="91"/>
      <c r="T130" s="91"/>
    </row>
    <row r="131" spans="2:20" s="9" customFormat="1" ht="15.75">
      <c r="B131" s="38"/>
      <c r="C131" s="6"/>
      <c r="D131" s="6"/>
      <c r="E131" s="6"/>
      <c r="F131" s="6" t="s">
        <v>255</v>
      </c>
      <c r="G131" s="6"/>
      <c r="H131" s="6"/>
      <c r="I131" s="6"/>
      <c r="J131" s="6"/>
      <c r="K131" s="27"/>
      <c r="L131" s="203"/>
      <c r="M131" s="207"/>
      <c r="N131" s="73"/>
      <c r="O131" s="73"/>
      <c r="P131" s="68">
        <v>0</v>
      </c>
      <c r="Q131" s="73"/>
      <c r="R131" s="208"/>
      <c r="S131" s="91"/>
      <c r="T131" s="91"/>
    </row>
    <row r="132" spans="2:20" s="9" customFormat="1" ht="15.75">
      <c r="B132" s="38"/>
      <c r="C132" s="6"/>
      <c r="D132" s="6"/>
      <c r="E132" s="6"/>
      <c r="F132" s="6" t="s">
        <v>256</v>
      </c>
      <c r="G132" s="6"/>
      <c r="H132" s="6"/>
      <c r="I132" s="6"/>
      <c r="J132" s="6"/>
      <c r="K132" s="27"/>
      <c r="L132" s="203"/>
      <c r="M132" s="207"/>
      <c r="N132" s="73"/>
      <c r="O132" s="73"/>
      <c r="P132" s="68">
        <v>0</v>
      </c>
      <c r="Q132" s="73"/>
      <c r="R132" s="208"/>
      <c r="S132" s="91"/>
      <c r="T132" s="91"/>
    </row>
    <row r="133" spans="2:20" s="9" customFormat="1" ht="15.75">
      <c r="B133" s="38"/>
      <c r="C133" s="6"/>
      <c r="D133" s="6"/>
      <c r="E133" s="6"/>
      <c r="F133" s="6" t="s">
        <v>257</v>
      </c>
      <c r="G133" s="6"/>
      <c r="H133" s="6"/>
      <c r="I133" s="6"/>
      <c r="J133" s="6"/>
      <c r="K133" s="27"/>
      <c r="L133" s="203"/>
      <c r="M133" s="207"/>
      <c r="N133" s="73"/>
      <c r="O133" s="73"/>
      <c r="P133" s="68">
        <v>0</v>
      </c>
      <c r="Q133" s="73"/>
      <c r="R133" s="208"/>
      <c r="S133" s="91"/>
      <c r="T133" s="91"/>
    </row>
    <row r="134" spans="2:20" s="9" customFormat="1" ht="15.75">
      <c r="B134" s="38"/>
      <c r="C134" s="6"/>
      <c r="D134" s="6"/>
      <c r="E134" s="6"/>
      <c r="F134" s="6" t="s">
        <v>258</v>
      </c>
      <c r="G134" s="6"/>
      <c r="H134" s="6"/>
      <c r="I134" s="6"/>
      <c r="J134" s="6"/>
      <c r="K134" s="27"/>
      <c r="L134" s="203"/>
      <c r="M134" s="207"/>
      <c r="N134" s="73"/>
      <c r="O134" s="73"/>
      <c r="P134" s="68">
        <v>0</v>
      </c>
      <c r="Q134" s="73"/>
      <c r="R134" s="208"/>
      <c r="S134" s="91"/>
      <c r="T134" s="91"/>
    </row>
    <row r="135" spans="2:20" s="9" customFormat="1" ht="15.75">
      <c r="B135" s="38"/>
      <c r="C135" s="6"/>
      <c r="D135" s="6"/>
      <c r="E135" s="6"/>
      <c r="F135" s="6" t="s">
        <v>259</v>
      </c>
      <c r="G135" s="6"/>
      <c r="H135" s="6"/>
      <c r="I135" s="6"/>
      <c r="J135" s="6"/>
      <c r="K135" s="27"/>
      <c r="L135" s="203"/>
      <c r="M135" s="207"/>
      <c r="N135" s="73"/>
      <c r="O135" s="73"/>
      <c r="P135" s="68">
        <v>0</v>
      </c>
      <c r="Q135" s="73"/>
      <c r="R135" s="208"/>
      <c r="S135" s="91"/>
      <c r="T135" s="91"/>
    </row>
    <row r="136" spans="2:20" s="9" customFormat="1" ht="15.75">
      <c r="B136" s="38"/>
      <c r="C136" s="6"/>
      <c r="D136" s="6"/>
      <c r="E136" s="6"/>
      <c r="F136" s="6" t="s">
        <v>260</v>
      </c>
      <c r="G136" s="6"/>
      <c r="H136" s="6"/>
      <c r="I136" s="6"/>
      <c r="J136" s="6"/>
      <c r="K136" s="27"/>
      <c r="L136" s="203"/>
      <c r="M136" s="207"/>
      <c r="N136" s="73"/>
      <c r="O136" s="73"/>
      <c r="P136" s="215">
        <v>0</v>
      </c>
      <c r="Q136" s="73"/>
      <c r="R136" s="208"/>
      <c r="S136" s="91"/>
      <c r="T136" s="91"/>
    </row>
    <row r="137" spans="2:20" s="9" customFormat="1" ht="15.75">
      <c r="B137" s="38"/>
      <c r="C137" s="6"/>
      <c r="D137" s="6"/>
      <c r="E137" s="5" t="s">
        <v>534</v>
      </c>
      <c r="F137" s="6"/>
      <c r="G137" s="6"/>
      <c r="H137" s="6"/>
      <c r="I137" s="6"/>
      <c r="J137" s="6"/>
      <c r="K137" s="27"/>
      <c r="L137" s="67">
        <v>1</v>
      </c>
      <c r="M137" s="207"/>
      <c r="N137" s="73"/>
      <c r="O137" s="96">
        <f>IF(P137&gt;0,P137*L137,SUM(P138:P138)*L137)</f>
        <v>0</v>
      </c>
      <c r="P137" s="64">
        <v>0</v>
      </c>
      <c r="Q137" s="247" t="s">
        <v>1</v>
      </c>
      <c r="R137" s="208"/>
      <c r="S137" s="91"/>
      <c r="T137" s="91"/>
    </row>
    <row r="138" spans="2:20" s="9" customFormat="1" ht="15.75">
      <c r="B138" s="38"/>
      <c r="C138" s="6"/>
      <c r="D138" s="6"/>
      <c r="E138" s="6"/>
      <c r="F138" s="6" t="s">
        <v>261</v>
      </c>
      <c r="G138" s="6"/>
      <c r="H138" s="6"/>
      <c r="I138" s="6"/>
      <c r="J138" s="6"/>
      <c r="K138" s="27"/>
      <c r="L138" s="203"/>
      <c r="M138" s="207"/>
      <c r="N138" s="73"/>
      <c r="O138" s="73"/>
      <c r="P138" s="68">
        <v>0</v>
      </c>
      <c r="Q138" s="73"/>
      <c r="R138" s="208"/>
      <c r="S138" s="91"/>
      <c r="T138" s="91"/>
    </row>
    <row r="139" spans="2:20" s="9" customFormat="1" ht="15.75">
      <c r="B139" s="38"/>
      <c r="C139" s="6"/>
      <c r="D139" s="6"/>
      <c r="E139" s="5" t="s">
        <v>535</v>
      </c>
      <c r="F139" s="6"/>
      <c r="G139" s="6"/>
      <c r="H139" s="6"/>
      <c r="I139" s="6"/>
      <c r="J139" s="6"/>
      <c r="K139" s="27"/>
      <c r="L139" s="203"/>
      <c r="M139" s="207"/>
      <c r="N139" s="73"/>
      <c r="O139" s="68">
        <v>0</v>
      </c>
      <c r="P139" s="73"/>
      <c r="Q139" s="73"/>
      <c r="R139" s="208"/>
      <c r="S139" s="91"/>
      <c r="T139" s="91"/>
    </row>
    <row r="140" spans="2:20" s="9" customFormat="1" ht="15.75">
      <c r="B140" s="38"/>
      <c r="C140" s="6"/>
      <c r="D140" s="6"/>
      <c r="E140" s="5" t="s">
        <v>536</v>
      </c>
      <c r="F140" s="6"/>
      <c r="G140" s="6"/>
      <c r="H140" s="6"/>
      <c r="I140" s="6"/>
      <c r="J140" s="6"/>
      <c r="K140" s="27"/>
      <c r="L140" s="203"/>
      <c r="M140" s="207"/>
      <c r="N140" s="73"/>
      <c r="O140" s="68">
        <v>0</v>
      </c>
      <c r="P140" s="73"/>
      <c r="Q140" s="73"/>
      <c r="R140" s="208"/>
      <c r="S140" s="91"/>
      <c r="T140" s="91"/>
    </row>
    <row r="141" spans="2:20" s="9" customFormat="1" ht="15.75">
      <c r="B141" s="38"/>
      <c r="C141" s="6"/>
      <c r="D141" s="6"/>
      <c r="E141" s="5" t="s">
        <v>537</v>
      </c>
      <c r="F141" s="6"/>
      <c r="G141" s="6"/>
      <c r="H141" s="6"/>
      <c r="I141" s="6"/>
      <c r="J141" s="6"/>
      <c r="K141" s="27"/>
      <c r="L141" s="203"/>
      <c r="M141" s="207"/>
      <c r="N141" s="73"/>
      <c r="O141" s="68">
        <v>0</v>
      </c>
      <c r="P141" s="73"/>
      <c r="Q141" s="73"/>
      <c r="R141" s="208"/>
      <c r="S141" s="91"/>
      <c r="T141" s="91"/>
    </row>
    <row r="142" spans="2:20" s="9" customFormat="1" ht="15.75">
      <c r="B142" s="38"/>
      <c r="C142" s="6"/>
      <c r="D142" s="6"/>
      <c r="E142" s="5" t="s">
        <v>538</v>
      </c>
      <c r="F142" s="6"/>
      <c r="G142" s="6"/>
      <c r="H142" s="6"/>
      <c r="I142" s="6"/>
      <c r="J142" s="6"/>
      <c r="K142" s="27"/>
      <c r="L142" s="203"/>
      <c r="M142" s="207"/>
      <c r="N142" s="73"/>
      <c r="O142" s="68">
        <v>0</v>
      </c>
      <c r="P142" s="73"/>
      <c r="Q142" s="73"/>
      <c r="R142" s="208"/>
      <c r="S142" s="91"/>
      <c r="T142" s="91"/>
    </row>
    <row r="143" spans="2:20" s="9" customFormat="1" ht="15.75">
      <c r="B143" s="38"/>
      <c r="C143" s="6"/>
      <c r="D143" s="6"/>
      <c r="E143" s="5" t="s">
        <v>539</v>
      </c>
      <c r="F143" s="6"/>
      <c r="G143" s="6"/>
      <c r="H143" s="6"/>
      <c r="I143" s="6"/>
      <c r="J143" s="6"/>
      <c r="K143" s="27"/>
      <c r="L143" s="203"/>
      <c r="M143" s="207"/>
      <c r="N143" s="73"/>
      <c r="O143" s="68">
        <v>0</v>
      </c>
      <c r="P143" s="218"/>
      <c r="Q143" s="73"/>
      <c r="R143" s="208"/>
      <c r="S143" s="91"/>
      <c r="T143" s="91"/>
    </row>
    <row r="144" spans="2:20" s="9" customFormat="1" ht="15.75">
      <c r="B144" s="38"/>
      <c r="C144" s="6"/>
      <c r="D144" s="6"/>
      <c r="E144" s="5" t="s">
        <v>540</v>
      </c>
      <c r="F144" s="6"/>
      <c r="G144" s="6"/>
      <c r="H144" s="6"/>
      <c r="I144" s="6"/>
      <c r="J144" s="6"/>
      <c r="K144" s="27"/>
      <c r="L144" s="67">
        <v>1</v>
      </c>
      <c r="M144" s="207"/>
      <c r="N144" s="73"/>
      <c r="O144" s="96">
        <f>IF(P144&gt;0,P144*L144,SUM(P145:P151)*L144)</f>
        <v>0</v>
      </c>
      <c r="P144" s="64">
        <v>0</v>
      </c>
      <c r="Q144" s="247" t="s">
        <v>1</v>
      </c>
      <c r="R144" s="208"/>
      <c r="S144" s="91"/>
      <c r="T144" s="91"/>
    </row>
    <row r="145" spans="2:20" s="9" customFormat="1" ht="15.75">
      <c r="B145" s="38"/>
      <c r="C145" s="6"/>
      <c r="D145" s="6"/>
      <c r="E145" s="6"/>
      <c r="F145" s="6" t="s">
        <v>541</v>
      </c>
      <c r="G145" s="6"/>
      <c r="H145" s="6"/>
      <c r="I145" s="6"/>
      <c r="J145" s="6"/>
      <c r="K145" s="27"/>
      <c r="L145" s="203"/>
      <c r="M145" s="207"/>
      <c r="N145" s="73"/>
      <c r="O145" s="73"/>
      <c r="P145" s="68">
        <v>0</v>
      </c>
      <c r="Q145" s="73"/>
      <c r="R145" s="208"/>
      <c r="S145" s="91"/>
      <c r="T145" s="91"/>
    </row>
    <row r="146" spans="2:20" s="9" customFormat="1" ht="15.75">
      <c r="B146" s="38"/>
      <c r="C146" s="6"/>
      <c r="D146" s="6"/>
      <c r="E146" s="6"/>
      <c r="F146" s="6" t="s">
        <v>542</v>
      </c>
      <c r="G146" s="6"/>
      <c r="H146" s="6"/>
      <c r="I146" s="6"/>
      <c r="J146" s="6"/>
      <c r="K146" s="27"/>
      <c r="L146" s="203"/>
      <c r="M146" s="207"/>
      <c r="N146" s="73"/>
      <c r="O146" s="73"/>
      <c r="P146" s="68">
        <v>0</v>
      </c>
      <c r="Q146" s="73"/>
      <c r="R146" s="208"/>
      <c r="S146" s="91"/>
      <c r="T146" s="91"/>
    </row>
    <row r="147" spans="2:20" s="9" customFormat="1" ht="15.75">
      <c r="B147" s="38"/>
      <c r="C147" s="6"/>
      <c r="D147" s="6"/>
      <c r="E147" s="6"/>
      <c r="F147" s="6" t="s">
        <v>543</v>
      </c>
      <c r="G147" s="6"/>
      <c r="H147" s="6"/>
      <c r="I147" s="6"/>
      <c r="J147" s="6"/>
      <c r="K147" s="27"/>
      <c r="L147" s="203"/>
      <c r="M147" s="207"/>
      <c r="N147" s="73"/>
      <c r="O147" s="73"/>
      <c r="P147" s="68">
        <v>0</v>
      </c>
      <c r="Q147" s="73"/>
      <c r="R147" s="208"/>
      <c r="S147" s="91"/>
      <c r="T147" s="91"/>
    </row>
    <row r="148" spans="2:20" s="9" customFormat="1" ht="15.75">
      <c r="B148" s="38"/>
      <c r="C148" s="6"/>
      <c r="D148" s="6"/>
      <c r="E148" s="6"/>
      <c r="F148" s="6" t="s">
        <v>544</v>
      </c>
      <c r="G148" s="6"/>
      <c r="H148" s="6"/>
      <c r="I148" s="6"/>
      <c r="J148" s="6"/>
      <c r="K148" s="27"/>
      <c r="L148" s="203"/>
      <c r="M148" s="207"/>
      <c r="N148" s="73"/>
      <c r="O148" s="73"/>
      <c r="P148" s="68">
        <v>0</v>
      </c>
      <c r="Q148" s="73"/>
      <c r="R148" s="208"/>
      <c r="S148" s="91"/>
      <c r="T148" s="91"/>
    </row>
    <row r="149" spans="2:20" s="9" customFormat="1" ht="15.75">
      <c r="B149" s="38"/>
      <c r="C149" s="6"/>
      <c r="D149" s="6"/>
      <c r="E149" s="6"/>
      <c r="F149" s="6" t="s">
        <v>545</v>
      </c>
      <c r="G149" s="6"/>
      <c r="H149" s="6"/>
      <c r="I149" s="6"/>
      <c r="J149" s="6"/>
      <c r="K149" s="27"/>
      <c r="L149" s="203"/>
      <c r="M149" s="207"/>
      <c r="N149" s="73"/>
      <c r="O149" s="73"/>
      <c r="P149" s="68">
        <v>0</v>
      </c>
      <c r="Q149" s="73"/>
      <c r="R149" s="208"/>
      <c r="S149" s="91"/>
      <c r="T149" s="91"/>
    </row>
    <row r="150" spans="2:20" s="9" customFormat="1" ht="15.75">
      <c r="B150" s="38"/>
      <c r="C150" s="6"/>
      <c r="D150" s="6"/>
      <c r="E150" s="6"/>
      <c r="F150" s="6" t="s">
        <v>546</v>
      </c>
      <c r="G150" s="6"/>
      <c r="H150" s="6"/>
      <c r="I150" s="6"/>
      <c r="J150" s="6"/>
      <c r="K150" s="27"/>
      <c r="L150" s="203"/>
      <c r="M150" s="207"/>
      <c r="N150" s="73"/>
      <c r="O150" s="73"/>
      <c r="P150" s="68">
        <v>0</v>
      </c>
      <c r="Q150" s="73"/>
      <c r="R150" s="208"/>
      <c r="S150" s="91"/>
      <c r="T150" s="91"/>
    </row>
    <row r="151" spans="2:20" s="9" customFormat="1" ht="15.75">
      <c r="B151" s="38"/>
      <c r="C151" s="6"/>
      <c r="D151" s="6"/>
      <c r="E151" s="6"/>
      <c r="F151" s="6" t="s">
        <v>547</v>
      </c>
      <c r="G151" s="6"/>
      <c r="H151" s="6"/>
      <c r="I151" s="6"/>
      <c r="J151" s="6"/>
      <c r="K151" s="27"/>
      <c r="L151" s="203"/>
      <c r="M151" s="207"/>
      <c r="N151" s="73"/>
      <c r="O151" s="73"/>
      <c r="P151" s="215">
        <v>0</v>
      </c>
      <c r="Q151" s="73"/>
      <c r="R151" s="208"/>
      <c r="S151" s="91"/>
      <c r="T151" s="91"/>
    </row>
    <row r="152" spans="2:20" s="9" customFormat="1" ht="15.75">
      <c r="B152" s="38"/>
      <c r="C152" s="6"/>
      <c r="D152" s="6"/>
      <c r="E152" s="5" t="s">
        <v>548</v>
      </c>
      <c r="F152" s="6"/>
      <c r="G152" s="6"/>
      <c r="H152" s="6"/>
      <c r="I152" s="6"/>
      <c r="J152" s="6"/>
      <c r="K152" s="27"/>
      <c r="L152" s="203"/>
      <c r="M152" s="207"/>
      <c r="N152" s="73"/>
      <c r="O152" s="96">
        <f>IF(P152&gt;0,P152,SUM(P153:P159))</f>
        <v>0</v>
      </c>
      <c r="P152" s="64">
        <v>0</v>
      </c>
      <c r="Q152" s="218"/>
      <c r="R152" s="208"/>
      <c r="S152" s="91"/>
      <c r="T152" s="91"/>
    </row>
    <row r="153" spans="2:20" s="9" customFormat="1" ht="15.75">
      <c r="B153" s="38"/>
      <c r="C153" s="6"/>
      <c r="D153" s="6"/>
      <c r="E153" s="6"/>
      <c r="F153" s="6" t="s">
        <v>549</v>
      </c>
      <c r="G153" s="6"/>
      <c r="H153" s="6"/>
      <c r="I153" s="6"/>
      <c r="J153" s="6"/>
      <c r="K153" s="27"/>
      <c r="L153" s="203"/>
      <c r="M153" s="207"/>
      <c r="N153" s="73"/>
      <c r="O153" s="73"/>
      <c r="P153" s="96">
        <f>IF(Q153&gt;0,Q153,SUM(Q154:Q156))</f>
        <v>0</v>
      </c>
      <c r="Q153" s="64">
        <v>0</v>
      </c>
      <c r="R153" s="208"/>
      <c r="S153" s="91"/>
      <c r="T153" s="91"/>
    </row>
    <row r="154" spans="2:20" s="9" customFormat="1" ht="15.75">
      <c r="B154" s="38"/>
      <c r="C154" s="6"/>
      <c r="D154" s="6"/>
      <c r="E154" s="6"/>
      <c r="F154" s="6"/>
      <c r="G154" s="5" t="s">
        <v>550</v>
      </c>
      <c r="H154" s="6"/>
      <c r="I154" s="6"/>
      <c r="J154" s="6"/>
      <c r="K154" s="27"/>
      <c r="L154" s="203"/>
      <c r="M154" s="207"/>
      <c r="N154" s="73"/>
      <c r="O154" s="73"/>
      <c r="P154" s="73"/>
      <c r="Q154" s="68">
        <v>0</v>
      </c>
      <c r="R154" s="208"/>
      <c r="S154" s="91"/>
      <c r="T154" s="91"/>
    </row>
    <row r="155" spans="2:20" s="9" customFormat="1" ht="15.75">
      <c r="B155" s="38"/>
      <c r="C155" s="6"/>
      <c r="D155" s="6"/>
      <c r="E155" s="6"/>
      <c r="F155" s="6"/>
      <c r="G155" s="5" t="s">
        <v>551</v>
      </c>
      <c r="H155" s="6"/>
      <c r="I155" s="6"/>
      <c r="J155" s="6"/>
      <c r="K155" s="27"/>
      <c r="L155" s="203"/>
      <c r="M155" s="207"/>
      <c r="N155" s="73"/>
      <c r="O155" s="73"/>
      <c r="P155" s="73"/>
      <c r="Q155" s="68">
        <v>0</v>
      </c>
      <c r="R155" s="208"/>
      <c r="S155" s="91"/>
      <c r="T155" s="91"/>
    </row>
    <row r="156" spans="2:20" s="9" customFormat="1" ht="15.75">
      <c r="B156" s="38"/>
      <c r="C156" s="6"/>
      <c r="D156" s="6"/>
      <c r="E156" s="6"/>
      <c r="F156" s="6"/>
      <c r="G156" s="5" t="s">
        <v>552</v>
      </c>
      <c r="H156" s="6"/>
      <c r="I156" s="6"/>
      <c r="J156" s="6"/>
      <c r="K156" s="27"/>
      <c r="L156" s="203"/>
      <c r="M156" s="207"/>
      <c r="N156" s="73"/>
      <c r="O156" s="73"/>
      <c r="P156" s="73"/>
      <c r="Q156" s="215">
        <v>0</v>
      </c>
      <c r="R156" s="208"/>
      <c r="S156" s="91"/>
      <c r="T156" s="91"/>
    </row>
    <row r="157" spans="2:20" s="9" customFormat="1" ht="15.75">
      <c r="B157" s="38"/>
      <c r="C157" s="6"/>
      <c r="D157" s="6"/>
      <c r="E157" s="6"/>
      <c r="F157" s="6" t="s">
        <v>553</v>
      </c>
      <c r="G157" s="6"/>
      <c r="H157" s="6"/>
      <c r="I157" s="6"/>
      <c r="J157" s="6"/>
      <c r="K157" s="27"/>
      <c r="L157" s="203"/>
      <c r="M157" s="207"/>
      <c r="N157" s="73"/>
      <c r="O157" s="73"/>
      <c r="P157" s="96">
        <f>IF(Q157&gt;0,Q157,SUM(Q158:Q159))</f>
        <v>0</v>
      </c>
      <c r="Q157" s="64">
        <v>0</v>
      </c>
      <c r="R157" s="208"/>
      <c r="S157" s="91"/>
      <c r="T157" s="91"/>
    </row>
    <row r="158" spans="2:20" s="9" customFormat="1" ht="15.75">
      <c r="B158" s="38"/>
      <c r="C158" s="6"/>
      <c r="D158" s="6"/>
      <c r="E158" s="6"/>
      <c r="F158" s="6"/>
      <c r="G158" s="5" t="s">
        <v>554</v>
      </c>
      <c r="H158" s="6"/>
      <c r="I158" s="6"/>
      <c r="J158" s="6"/>
      <c r="K158" s="27"/>
      <c r="L158" s="203"/>
      <c r="M158" s="207"/>
      <c r="N158" s="73"/>
      <c r="O158" s="73"/>
      <c r="P158" s="73"/>
      <c r="Q158" s="68">
        <v>0</v>
      </c>
      <c r="R158" s="208"/>
      <c r="S158" s="91"/>
      <c r="T158" s="91"/>
    </row>
    <row r="159" spans="2:20" s="9" customFormat="1" ht="15.75">
      <c r="B159" s="38"/>
      <c r="C159" s="6"/>
      <c r="D159" s="6"/>
      <c r="E159" s="6"/>
      <c r="F159" s="6"/>
      <c r="G159" s="5" t="s">
        <v>555</v>
      </c>
      <c r="H159" s="6"/>
      <c r="I159" s="6"/>
      <c r="J159" s="6"/>
      <c r="K159" s="27"/>
      <c r="L159" s="203"/>
      <c r="M159" s="207"/>
      <c r="N159" s="73"/>
      <c r="O159" s="73"/>
      <c r="P159" s="218"/>
      <c r="Q159" s="68">
        <v>0</v>
      </c>
      <c r="R159" s="208"/>
      <c r="S159" s="91"/>
      <c r="T159" s="91"/>
    </row>
    <row r="160" spans="2:20" s="9" customFormat="1" ht="15.75">
      <c r="B160" s="38"/>
      <c r="C160" s="6"/>
      <c r="D160" s="6"/>
      <c r="E160" s="5" t="s">
        <v>556</v>
      </c>
      <c r="F160" s="6"/>
      <c r="G160" s="6"/>
      <c r="H160" s="6"/>
      <c r="I160" s="6"/>
      <c r="J160" s="6"/>
      <c r="K160" s="27"/>
      <c r="L160" s="203"/>
      <c r="M160" s="207"/>
      <c r="N160" s="73"/>
      <c r="O160" s="96">
        <f>IF(P160&gt;0,P160,SUM(P161:P162))</f>
        <v>0</v>
      </c>
      <c r="P160" s="64">
        <v>0</v>
      </c>
      <c r="Q160" s="73"/>
      <c r="R160" s="208"/>
      <c r="S160" s="91"/>
      <c r="T160" s="91"/>
    </row>
    <row r="161" spans="2:20" s="9" customFormat="1" ht="15.75">
      <c r="B161" s="38"/>
      <c r="C161" s="6"/>
      <c r="D161" s="6"/>
      <c r="E161" s="6"/>
      <c r="F161" s="6" t="s">
        <v>557</v>
      </c>
      <c r="G161" s="6"/>
      <c r="H161" s="6"/>
      <c r="I161" s="6"/>
      <c r="J161" s="6"/>
      <c r="K161" s="27"/>
      <c r="L161" s="203"/>
      <c r="M161" s="207"/>
      <c r="N161" s="73"/>
      <c r="O161" s="73"/>
      <c r="P161" s="68">
        <v>0</v>
      </c>
      <c r="Q161" s="73"/>
      <c r="R161" s="208"/>
      <c r="S161" s="91"/>
      <c r="T161" s="91"/>
    </row>
    <row r="162" spans="2:20" s="9" customFormat="1" ht="15.75">
      <c r="B162" s="38"/>
      <c r="C162" s="6"/>
      <c r="D162" s="6"/>
      <c r="E162" s="6"/>
      <c r="F162" s="6" t="s">
        <v>558</v>
      </c>
      <c r="G162" s="6"/>
      <c r="H162" s="6"/>
      <c r="I162" s="6"/>
      <c r="J162" s="6"/>
      <c r="K162" s="27"/>
      <c r="L162" s="203"/>
      <c r="M162" s="207"/>
      <c r="N162" s="73"/>
      <c r="O162" s="73"/>
      <c r="P162" s="215">
        <v>0</v>
      </c>
      <c r="Q162" s="73"/>
      <c r="R162" s="208"/>
      <c r="S162" s="91"/>
      <c r="T162" s="91"/>
    </row>
    <row r="163" spans="2:20" s="9" customFormat="1" ht="15.75">
      <c r="B163" s="38"/>
      <c r="C163" s="6"/>
      <c r="D163" s="6"/>
      <c r="E163" s="5" t="s">
        <v>559</v>
      </c>
      <c r="F163" s="6"/>
      <c r="G163" s="6"/>
      <c r="H163" s="6"/>
      <c r="I163" s="6"/>
      <c r="J163" s="6"/>
      <c r="K163" s="27"/>
      <c r="L163" s="67">
        <v>1</v>
      </c>
      <c r="M163" s="207"/>
      <c r="N163" s="73"/>
      <c r="O163" s="96">
        <f>IF(P163&gt;0,P163,SUM(P164:P171))*L163</f>
        <v>0</v>
      </c>
      <c r="P163" s="64">
        <v>0</v>
      </c>
      <c r="Q163" s="247" t="s">
        <v>1</v>
      </c>
      <c r="R163" s="208"/>
      <c r="S163" s="91"/>
      <c r="T163" s="91"/>
    </row>
    <row r="164" spans="2:20" s="9" customFormat="1" ht="15.75">
      <c r="B164" s="38"/>
      <c r="C164" s="6"/>
      <c r="D164" s="6"/>
      <c r="E164" s="6"/>
      <c r="F164" s="5" t="s">
        <v>560</v>
      </c>
      <c r="G164" s="6"/>
      <c r="H164" s="6"/>
      <c r="I164" s="6"/>
      <c r="J164" s="6"/>
      <c r="K164" s="27"/>
      <c r="L164" s="203"/>
      <c r="M164" s="207"/>
      <c r="N164" s="73"/>
      <c r="O164" s="73"/>
      <c r="P164" s="68">
        <v>0</v>
      </c>
      <c r="Q164" s="73"/>
      <c r="R164" s="208"/>
      <c r="S164" s="91"/>
      <c r="T164" s="91"/>
    </row>
    <row r="165" spans="2:20" s="9" customFormat="1" ht="15.75">
      <c r="B165" s="38"/>
      <c r="C165" s="6"/>
      <c r="D165" s="6"/>
      <c r="E165" s="6"/>
      <c r="F165" s="5" t="s">
        <v>561</v>
      </c>
      <c r="G165" s="6"/>
      <c r="H165" s="6"/>
      <c r="I165" s="6"/>
      <c r="J165" s="6"/>
      <c r="K165" s="27"/>
      <c r="L165" s="203"/>
      <c r="M165" s="207"/>
      <c r="N165" s="73"/>
      <c r="O165" s="73"/>
      <c r="P165" s="68">
        <v>0</v>
      </c>
      <c r="Q165" s="218"/>
      <c r="R165" s="208"/>
      <c r="S165" s="91"/>
      <c r="T165" s="91"/>
    </row>
    <row r="166" spans="2:20" s="9" customFormat="1" ht="15.75">
      <c r="B166" s="38"/>
      <c r="C166" s="6"/>
      <c r="D166" s="6"/>
      <c r="E166" s="6"/>
      <c r="F166" s="5" t="s">
        <v>562</v>
      </c>
      <c r="G166" s="6"/>
      <c r="H166" s="6"/>
      <c r="I166" s="6"/>
      <c r="J166" s="6"/>
      <c r="K166" s="27"/>
      <c r="L166" s="203"/>
      <c r="M166" s="207"/>
      <c r="N166" s="73"/>
      <c r="O166" s="73"/>
      <c r="P166" s="96">
        <f>IF(Q166&gt;0,Q166,SUM(Q167:Q171))</f>
        <v>0</v>
      </c>
      <c r="Q166" s="64">
        <v>0</v>
      </c>
      <c r="R166" s="208"/>
      <c r="S166" s="91"/>
      <c r="T166" s="91"/>
    </row>
    <row r="167" spans="2:20" s="9" customFormat="1" ht="15.75">
      <c r="B167" s="38"/>
      <c r="C167" s="6"/>
      <c r="D167" s="6"/>
      <c r="E167" s="6"/>
      <c r="F167" s="6"/>
      <c r="G167" s="5" t="s">
        <v>759</v>
      </c>
      <c r="H167" s="6"/>
      <c r="I167" s="6"/>
      <c r="J167" s="6"/>
      <c r="K167" s="27"/>
      <c r="L167" s="203"/>
      <c r="M167" s="207"/>
      <c r="N167" s="73"/>
      <c r="O167" s="73"/>
      <c r="P167" s="73"/>
      <c r="Q167" s="68">
        <v>0</v>
      </c>
      <c r="R167" s="219"/>
      <c r="S167" s="91"/>
      <c r="T167" s="91"/>
    </row>
    <row r="168" spans="2:20" s="9" customFormat="1" ht="15.75">
      <c r="B168" s="38"/>
      <c r="C168" s="6"/>
      <c r="D168" s="6"/>
      <c r="E168" s="6"/>
      <c r="F168" s="6"/>
      <c r="G168" s="5" t="s">
        <v>563</v>
      </c>
      <c r="H168" s="6"/>
      <c r="I168" s="6"/>
      <c r="J168" s="6"/>
      <c r="K168" s="27"/>
      <c r="L168" s="203"/>
      <c r="M168" s="207"/>
      <c r="N168" s="73"/>
      <c r="O168" s="73"/>
      <c r="P168" s="73"/>
      <c r="Q168" s="96">
        <f>IF(R168&gt;0,R168,SUM(R169:R170))</f>
        <v>0</v>
      </c>
      <c r="R168" s="274">
        <v>0</v>
      </c>
      <c r="S168" s="91"/>
      <c r="T168" s="91"/>
    </row>
    <row r="169" spans="2:20" s="9" customFormat="1" ht="15.75">
      <c r="B169" s="38"/>
      <c r="C169" s="6"/>
      <c r="D169" s="6"/>
      <c r="E169" s="6"/>
      <c r="F169" s="6"/>
      <c r="G169" s="6"/>
      <c r="H169" s="5" t="s">
        <v>564</v>
      </c>
      <c r="I169" s="6"/>
      <c r="J169" s="6"/>
      <c r="K169" s="27"/>
      <c r="L169" s="203"/>
      <c r="M169" s="207"/>
      <c r="N169" s="73"/>
      <c r="O169" s="73"/>
      <c r="P169" s="73"/>
      <c r="Q169" s="73"/>
      <c r="R169" s="69">
        <v>0</v>
      </c>
      <c r="S169" s="91"/>
      <c r="T169" s="91"/>
    </row>
    <row r="170" spans="2:20" s="9" customFormat="1" ht="15.75">
      <c r="B170" s="38"/>
      <c r="C170" s="6"/>
      <c r="D170" s="6"/>
      <c r="E170" s="6"/>
      <c r="F170" s="6"/>
      <c r="G170" s="6"/>
      <c r="H170" s="5" t="s">
        <v>565</v>
      </c>
      <c r="I170" s="6"/>
      <c r="J170" s="6"/>
      <c r="K170" s="27"/>
      <c r="L170" s="203"/>
      <c r="M170" s="207"/>
      <c r="N170" s="73"/>
      <c r="O170" s="73"/>
      <c r="P170" s="73"/>
      <c r="Q170" s="73"/>
      <c r="R170" s="69">
        <v>0</v>
      </c>
      <c r="S170" s="91"/>
      <c r="T170" s="91"/>
    </row>
    <row r="171" spans="2:20" s="9" customFormat="1" ht="15.75">
      <c r="B171" s="38"/>
      <c r="C171" s="6"/>
      <c r="D171" s="6"/>
      <c r="E171" s="6"/>
      <c r="F171" s="6"/>
      <c r="G171" s="5" t="s">
        <v>566</v>
      </c>
      <c r="H171" s="6"/>
      <c r="I171" s="6"/>
      <c r="J171" s="6"/>
      <c r="K171" s="27"/>
      <c r="L171" s="203"/>
      <c r="M171" s="207"/>
      <c r="N171" s="73"/>
      <c r="O171" s="73"/>
      <c r="P171" s="218"/>
      <c r="Q171" s="70">
        <v>0</v>
      </c>
      <c r="R171" s="208"/>
      <c r="S171" s="91"/>
      <c r="T171" s="91"/>
    </row>
    <row r="172" spans="2:20" s="9" customFormat="1" ht="15.75">
      <c r="B172" s="38"/>
      <c r="C172" s="6"/>
      <c r="D172" s="6"/>
      <c r="E172" s="5" t="s">
        <v>63</v>
      </c>
      <c r="F172" s="6"/>
      <c r="G172" s="6"/>
      <c r="H172" s="6"/>
      <c r="I172" s="6"/>
      <c r="J172" s="6"/>
      <c r="K172" s="27"/>
      <c r="L172" s="67">
        <v>1</v>
      </c>
      <c r="M172" s="207"/>
      <c r="N172" s="73"/>
      <c r="O172" s="96">
        <f>IF(P172&gt;0,P172*L172,SUM(P173:P182)*L172)</f>
        <v>0</v>
      </c>
      <c r="P172" s="64">
        <v>0</v>
      </c>
      <c r="Q172" s="247" t="s">
        <v>1</v>
      </c>
      <c r="R172" s="208"/>
      <c r="S172" s="91"/>
      <c r="T172" s="91"/>
    </row>
    <row r="173" spans="2:20" s="9" customFormat="1" ht="15.75">
      <c r="B173" s="38"/>
      <c r="C173" s="6"/>
      <c r="D173" s="6"/>
      <c r="E173" s="6"/>
      <c r="F173" s="5" t="s">
        <v>567</v>
      </c>
      <c r="G173" s="6"/>
      <c r="H173" s="6"/>
      <c r="I173" s="6"/>
      <c r="J173" s="6"/>
      <c r="K173" s="27"/>
      <c r="L173" s="203"/>
      <c r="M173" s="207"/>
      <c r="N173" s="73"/>
      <c r="O173" s="73"/>
      <c r="P173" s="96">
        <f>IF(Q173&gt;0,Q173,SUM(Q174:Q176))</f>
        <v>0</v>
      </c>
      <c r="Q173" s="64">
        <v>0</v>
      </c>
      <c r="R173" s="208"/>
      <c r="S173" s="91"/>
      <c r="T173" s="91"/>
    </row>
    <row r="174" spans="2:20" s="9" customFormat="1" ht="15.75">
      <c r="B174" s="38"/>
      <c r="C174" s="6"/>
      <c r="D174" s="6"/>
      <c r="E174" s="6"/>
      <c r="F174" s="6"/>
      <c r="G174" s="5" t="s">
        <v>568</v>
      </c>
      <c r="H174" s="6"/>
      <c r="I174" s="6"/>
      <c r="J174" s="6"/>
      <c r="K174" s="27"/>
      <c r="L174" s="203"/>
      <c r="M174" s="207"/>
      <c r="N174" s="73"/>
      <c r="O174" s="73"/>
      <c r="P174" s="73"/>
      <c r="Q174" s="68">
        <v>0</v>
      </c>
      <c r="R174" s="208"/>
      <c r="S174" s="91"/>
      <c r="T174" s="214"/>
    </row>
    <row r="175" spans="2:20" s="9" customFormat="1" ht="15.75">
      <c r="B175" s="38"/>
      <c r="C175" s="6"/>
      <c r="D175" s="6"/>
      <c r="E175" s="6"/>
      <c r="F175" s="6"/>
      <c r="G175" s="5" t="s">
        <v>569</v>
      </c>
      <c r="H175" s="6"/>
      <c r="I175" s="6"/>
      <c r="J175" s="6"/>
      <c r="K175" s="27"/>
      <c r="L175" s="203"/>
      <c r="M175" s="207"/>
      <c r="N175" s="73"/>
      <c r="O175" s="73"/>
      <c r="P175" s="73"/>
      <c r="Q175" s="68">
        <v>0</v>
      </c>
      <c r="R175" s="208"/>
      <c r="S175" s="91"/>
      <c r="T175" s="91"/>
    </row>
    <row r="176" spans="2:20" s="9" customFormat="1" ht="15.75">
      <c r="B176" s="38"/>
      <c r="C176" s="6"/>
      <c r="D176" s="6"/>
      <c r="E176" s="6"/>
      <c r="F176" s="6"/>
      <c r="G176" s="5" t="s">
        <v>570</v>
      </c>
      <c r="H176" s="6"/>
      <c r="I176" s="6"/>
      <c r="J176" s="6"/>
      <c r="K176" s="27"/>
      <c r="L176" s="203"/>
      <c r="M176" s="207"/>
      <c r="N176" s="73"/>
      <c r="O176" s="73"/>
      <c r="P176" s="73"/>
      <c r="Q176" s="215">
        <v>0</v>
      </c>
      <c r="R176" s="208"/>
      <c r="S176" s="91"/>
      <c r="T176" s="91"/>
    </row>
    <row r="177" spans="2:20" s="9" customFormat="1" ht="15.75">
      <c r="B177" s="38"/>
      <c r="C177" s="6"/>
      <c r="D177" s="6"/>
      <c r="E177" s="6"/>
      <c r="F177" s="5" t="s">
        <v>571</v>
      </c>
      <c r="G177" s="6"/>
      <c r="H177" s="6"/>
      <c r="I177" s="6"/>
      <c r="J177" s="6"/>
      <c r="K177" s="27"/>
      <c r="L177" s="203"/>
      <c r="M177" s="207"/>
      <c r="N177" s="73"/>
      <c r="O177" s="73"/>
      <c r="P177" s="96">
        <f>IF(Q177&gt;0,Q177,SUM(Q178:Q182))</f>
        <v>0</v>
      </c>
      <c r="Q177" s="64">
        <v>0</v>
      </c>
      <c r="R177" s="208"/>
      <c r="S177" s="91"/>
      <c r="T177" s="91"/>
    </row>
    <row r="178" spans="2:20" s="9" customFormat="1" ht="15.75">
      <c r="B178" s="38"/>
      <c r="C178" s="6"/>
      <c r="D178" s="6"/>
      <c r="E178" s="6"/>
      <c r="F178" s="6"/>
      <c r="G178" s="5" t="s">
        <v>572</v>
      </c>
      <c r="H178" s="6"/>
      <c r="I178" s="6"/>
      <c r="J178" s="6"/>
      <c r="K178" s="27"/>
      <c r="L178" s="203"/>
      <c r="M178" s="207"/>
      <c r="N178" s="73"/>
      <c r="O178" s="73"/>
      <c r="P178" s="73"/>
      <c r="Q178" s="70">
        <v>0</v>
      </c>
      <c r="R178" s="208"/>
      <c r="S178" s="91"/>
      <c r="T178" s="91"/>
    </row>
    <row r="179" spans="2:20" s="9" customFormat="1" ht="15.75">
      <c r="B179" s="38"/>
      <c r="C179" s="6"/>
      <c r="D179" s="6"/>
      <c r="E179" s="6"/>
      <c r="F179" s="6"/>
      <c r="G179" s="5" t="s">
        <v>573</v>
      </c>
      <c r="H179" s="6"/>
      <c r="I179" s="6"/>
      <c r="J179" s="6"/>
      <c r="K179" s="27"/>
      <c r="L179" s="203"/>
      <c r="M179" s="207"/>
      <c r="N179" s="73"/>
      <c r="O179" s="73"/>
      <c r="P179" s="73"/>
      <c r="Q179" s="68">
        <v>0</v>
      </c>
      <c r="R179" s="208"/>
      <c r="S179" s="91"/>
      <c r="T179" s="91"/>
    </row>
    <row r="180" spans="2:20" s="9" customFormat="1" ht="15.75">
      <c r="B180" s="38"/>
      <c r="C180" s="6"/>
      <c r="D180" s="6"/>
      <c r="E180" s="6"/>
      <c r="F180" s="6"/>
      <c r="G180" s="5" t="s">
        <v>574</v>
      </c>
      <c r="H180" s="6"/>
      <c r="I180" s="6"/>
      <c r="J180" s="6"/>
      <c r="K180" s="27"/>
      <c r="L180" s="203"/>
      <c r="M180" s="207"/>
      <c r="N180" s="73"/>
      <c r="O180" s="73"/>
      <c r="P180" s="73"/>
      <c r="Q180" s="68">
        <v>0</v>
      </c>
      <c r="R180" s="208"/>
      <c r="S180" s="91"/>
      <c r="T180" s="91"/>
    </row>
    <row r="181" spans="2:20" s="9" customFormat="1" ht="15.75">
      <c r="B181" s="38"/>
      <c r="C181" s="6"/>
      <c r="D181" s="6"/>
      <c r="E181" s="6"/>
      <c r="F181" s="6"/>
      <c r="G181" s="5" t="s">
        <v>575</v>
      </c>
      <c r="H181" s="6"/>
      <c r="I181" s="6"/>
      <c r="J181" s="6"/>
      <c r="K181" s="27"/>
      <c r="L181" s="203"/>
      <c r="M181" s="207"/>
      <c r="N181" s="73"/>
      <c r="O181" s="73"/>
      <c r="P181" s="73"/>
      <c r="Q181" s="68">
        <v>0</v>
      </c>
      <c r="R181" s="208"/>
      <c r="S181" s="91"/>
      <c r="T181" s="91"/>
    </row>
    <row r="182" spans="2:20" s="9" customFormat="1" ht="15.75">
      <c r="B182" s="38"/>
      <c r="C182" s="6"/>
      <c r="D182" s="6"/>
      <c r="E182" s="6"/>
      <c r="F182" s="6"/>
      <c r="G182" s="5" t="s">
        <v>576</v>
      </c>
      <c r="H182" s="6"/>
      <c r="I182" s="6"/>
      <c r="J182" s="6"/>
      <c r="K182" s="27"/>
      <c r="L182" s="203"/>
      <c r="M182" s="207"/>
      <c r="N182" s="73"/>
      <c r="O182" s="218"/>
      <c r="P182" s="73"/>
      <c r="Q182" s="90">
        <v>0</v>
      </c>
      <c r="R182" s="208"/>
      <c r="S182" s="91"/>
      <c r="T182" s="91"/>
    </row>
    <row r="183" spans="2:20" s="10" customFormat="1" ht="15.75">
      <c r="B183" s="39"/>
      <c r="C183" s="6"/>
      <c r="D183" s="5" t="s">
        <v>64</v>
      </c>
      <c r="E183" s="6"/>
      <c r="F183" s="6"/>
      <c r="G183" s="6"/>
      <c r="H183" s="6"/>
      <c r="I183" s="6"/>
      <c r="J183" s="6"/>
      <c r="K183" s="27"/>
      <c r="L183" s="67">
        <v>1</v>
      </c>
      <c r="M183" s="207"/>
      <c r="N183" s="96">
        <f>IF(O183&gt;0,O183*L183,SUM(O184:O199)*L183)</f>
        <v>0</v>
      </c>
      <c r="O183" s="64">
        <v>0</v>
      </c>
      <c r="P183" s="247" t="s">
        <v>1</v>
      </c>
      <c r="Q183" s="73"/>
      <c r="R183" s="208"/>
      <c r="S183" s="92"/>
      <c r="T183" s="92"/>
    </row>
    <row r="184" spans="2:20" s="10" customFormat="1" ht="15.75">
      <c r="B184" s="39"/>
      <c r="C184" s="6"/>
      <c r="D184" s="5"/>
      <c r="E184" s="6" t="s">
        <v>606</v>
      </c>
      <c r="F184" s="6"/>
      <c r="G184" s="6"/>
      <c r="H184" s="6"/>
      <c r="I184" s="6"/>
      <c r="J184" s="6"/>
      <c r="K184" s="27"/>
      <c r="L184" s="203"/>
      <c r="M184" s="207"/>
      <c r="N184" s="73"/>
      <c r="O184" s="90">
        <v>0</v>
      </c>
      <c r="P184" s="218"/>
      <c r="Q184" s="73"/>
      <c r="R184" s="208"/>
      <c r="S184" s="84"/>
      <c r="T184" s="92"/>
    </row>
    <row r="185" spans="2:20" s="10" customFormat="1" ht="15.75">
      <c r="B185" s="39"/>
      <c r="C185" s="6"/>
      <c r="D185" s="5"/>
      <c r="E185" s="6" t="s">
        <v>607</v>
      </c>
      <c r="F185" s="6"/>
      <c r="G185" s="6"/>
      <c r="H185" s="6"/>
      <c r="I185" s="6"/>
      <c r="J185" s="6"/>
      <c r="K185" s="27"/>
      <c r="L185" s="203"/>
      <c r="M185" s="207"/>
      <c r="N185" s="73"/>
      <c r="O185" s="96">
        <f>IF(P185&gt;0,P185,SUM(P186:P188))</f>
        <v>0</v>
      </c>
      <c r="P185" s="64">
        <v>0</v>
      </c>
      <c r="Q185" s="73"/>
      <c r="R185" s="208"/>
      <c r="S185" s="84"/>
      <c r="T185" s="92"/>
    </row>
    <row r="186" spans="2:20" s="10" customFormat="1" ht="15.75">
      <c r="B186" s="39"/>
      <c r="C186" s="6"/>
      <c r="D186" s="5"/>
      <c r="E186" s="6"/>
      <c r="F186" s="6" t="s">
        <v>608</v>
      </c>
      <c r="G186" s="6"/>
      <c r="H186" s="6"/>
      <c r="I186" s="6"/>
      <c r="J186" s="6"/>
      <c r="K186" s="27"/>
      <c r="L186" s="203"/>
      <c r="M186" s="207"/>
      <c r="N186" s="73"/>
      <c r="O186" s="73"/>
      <c r="P186" s="68">
        <v>0</v>
      </c>
      <c r="Q186" s="73"/>
      <c r="R186" s="208"/>
      <c r="S186" s="84"/>
      <c r="T186" s="92"/>
    </row>
    <row r="187" spans="2:20" s="10" customFormat="1" ht="15.75">
      <c r="B187" s="39"/>
      <c r="C187" s="6"/>
      <c r="D187" s="5"/>
      <c r="E187" s="6"/>
      <c r="F187" s="6" t="s">
        <v>609</v>
      </c>
      <c r="G187" s="6"/>
      <c r="H187" s="6"/>
      <c r="I187" s="6"/>
      <c r="J187" s="6"/>
      <c r="K187" s="27"/>
      <c r="L187" s="203"/>
      <c r="M187" s="207"/>
      <c r="N187" s="73"/>
      <c r="O187" s="73"/>
      <c r="P187" s="68">
        <v>0</v>
      </c>
      <c r="Q187" s="73"/>
      <c r="R187" s="208"/>
      <c r="S187" s="84"/>
      <c r="T187" s="92"/>
    </row>
    <row r="188" spans="2:20" s="10" customFormat="1" ht="15.75">
      <c r="B188" s="39"/>
      <c r="C188" s="6"/>
      <c r="D188" s="5"/>
      <c r="E188" s="6"/>
      <c r="F188" s="6" t="s">
        <v>610</v>
      </c>
      <c r="G188" s="6"/>
      <c r="H188" s="6"/>
      <c r="I188" s="6"/>
      <c r="J188" s="6"/>
      <c r="K188" s="27"/>
      <c r="L188" s="203"/>
      <c r="M188" s="207"/>
      <c r="N188" s="73"/>
      <c r="O188" s="73"/>
      <c r="P188" s="215">
        <v>0</v>
      </c>
      <c r="Q188" s="73"/>
      <c r="R188" s="208"/>
      <c r="S188" s="84"/>
      <c r="T188" s="92"/>
    </row>
    <row r="189" spans="2:20" s="10" customFormat="1" ht="15.75">
      <c r="B189" s="39"/>
      <c r="C189" s="6"/>
      <c r="D189" s="5"/>
      <c r="E189" s="6" t="s">
        <v>611</v>
      </c>
      <c r="F189" s="6"/>
      <c r="G189" s="6"/>
      <c r="H189" s="6"/>
      <c r="I189" s="6"/>
      <c r="J189" s="6"/>
      <c r="K189" s="27"/>
      <c r="L189" s="203"/>
      <c r="M189" s="207"/>
      <c r="N189" s="73"/>
      <c r="O189" s="96">
        <f>IF(P189&gt;0,P189,SUM(P190:P199))</f>
        <v>0</v>
      </c>
      <c r="P189" s="64">
        <v>0</v>
      </c>
      <c r="Q189" s="73"/>
      <c r="R189" s="208"/>
      <c r="S189" s="84"/>
      <c r="T189" s="92"/>
    </row>
    <row r="190" spans="2:20" s="10" customFormat="1" ht="15.75">
      <c r="B190" s="39"/>
      <c r="C190" s="6"/>
      <c r="D190" s="5"/>
      <c r="E190" s="6"/>
      <c r="F190" s="6" t="s">
        <v>612</v>
      </c>
      <c r="G190" s="6"/>
      <c r="H190" s="6"/>
      <c r="I190" s="6"/>
      <c r="J190" s="6"/>
      <c r="K190" s="27"/>
      <c r="L190" s="203"/>
      <c r="M190" s="207"/>
      <c r="N190" s="73"/>
      <c r="O190" s="73"/>
      <c r="P190" s="68">
        <v>0</v>
      </c>
      <c r="Q190" s="73"/>
      <c r="R190" s="208"/>
      <c r="S190" s="84"/>
      <c r="T190" s="92"/>
    </row>
    <row r="191" spans="2:20" s="10" customFormat="1" ht="15.75">
      <c r="B191" s="39"/>
      <c r="C191" s="6"/>
      <c r="D191" s="5"/>
      <c r="E191" s="6"/>
      <c r="F191" s="6" t="s">
        <v>613</v>
      </c>
      <c r="G191" s="6"/>
      <c r="H191" s="6"/>
      <c r="I191" s="6"/>
      <c r="J191" s="6"/>
      <c r="K191" s="27"/>
      <c r="L191" s="203"/>
      <c r="M191" s="207"/>
      <c r="N191" s="73"/>
      <c r="O191" s="73"/>
      <c r="P191" s="68">
        <v>0</v>
      </c>
      <c r="Q191" s="73"/>
      <c r="R191" s="208"/>
      <c r="S191" s="84"/>
      <c r="T191" s="92"/>
    </row>
    <row r="192" spans="2:20" s="10" customFormat="1" ht="15.75">
      <c r="B192" s="39"/>
      <c r="C192" s="6"/>
      <c r="D192" s="5"/>
      <c r="E192" s="6"/>
      <c r="F192" s="6" t="s">
        <v>614</v>
      </c>
      <c r="G192" s="6"/>
      <c r="H192" s="6"/>
      <c r="I192" s="6"/>
      <c r="J192" s="6"/>
      <c r="K192" s="27"/>
      <c r="L192" s="203"/>
      <c r="M192" s="207"/>
      <c r="N192" s="73"/>
      <c r="O192" s="73"/>
      <c r="P192" s="90">
        <v>0</v>
      </c>
      <c r="Q192" s="218"/>
      <c r="R192" s="208"/>
      <c r="S192" s="84"/>
      <c r="T192" s="92"/>
    </row>
    <row r="193" spans="2:20" s="10" customFormat="1" ht="15.75">
      <c r="B193" s="39"/>
      <c r="C193" s="6"/>
      <c r="D193" s="5"/>
      <c r="E193" s="6"/>
      <c r="F193" s="6" t="s">
        <v>615</v>
      </c>
      <c r="G193" s="6"/>
      <c r="H193" s="6"/>
      <c r="I193" s="6"/>
      <c r="J193" s="6"/>
      <c r="K193" s="27"/>
      <c r="L193" s="203"/>
      <c r="M193" s="207"/>
      <c r="N193" s="73"/>
      <c r="O193" s="73"/>
      <c r="P193" s="96">
        <f>IF(Q193&gt;0,Q193,SUM(Q194:Q196))</f>
        <v>0</v>
      </c>
      <c r="Q193" s="64">
        <v>0</v>
      </c>
      <c r="R193" s="208"/>
      <c r="S193" s="84"/>
      <c r="T193" s="92"/>
    </row>
    <row r="194" spans="2:20" s="10" customFormat="1" ht="15.75">
      <c r="B194" s="39"/>
      <c r="C194" s="6"/>
      <c r="D194" s="5"/>
      <c r="E194" s="6"/>
      <c r="F194" s="6"/>
      <c r="G194" s="6" t="s">
        <v>616</v>
      </c>
      <c r="H194" s="6"/>
      <c r="I194" s="6"/>
      <c r="J194" s="6"/>
      <c r="K194" s="27"/>
      <c r="L194" s="203"/>
      <c r="M194" s="207"/>
      <c r="N194" s="73"/>
      <c r="O194" s="73"/>
      <c r="P194" s="73"/>
      <c r="Q194" s="68">
        <v>0</v>
      </c>
      <c r="R194" s="208"/>
      <c r="S194" s="84"/>
      <c r="T194" s="92"/>
    </row>
    <row r="195" spans="2:20" s="10" customFormat="1" ht="15.75">
      <c r="B195" s="39"/>
      <c r="C195" s="6"/>
      <c r="D195" s="5"/>
      <c r="E195" s="6"/>
      <c r="F195" s="6"/>
      <c r="G195" s="6" t="s">
        <v>617</v>
      </c>
      <c r="H195" s="6"/>
      <c r="I195" s="6"/>
      <c r="J195" s="6"/>
      <c r="K195" s="27"/>
      <c r="L195" s="203"/>
      <c r="M195" s="207"/>
      <c r="N195" s="73"/>
      <c r="O195" s="73"/>
      <c r="P195" s="73"/>
      <c r="Q195" s="68">
        <v>0</v>
      </c>
      <c r="R195" s="208"/>
      <c r="S195" s="84"/>
      <c r="T195" s="92"/>
    </row>
    <row r="196" spans="2:20" s="10" customFormat="1" ht="15.75">
      <c r="B196" s="39"/>
      <c r="C196" s="6"/>
      <c r="D196" s="5"/>
      <c r="E196" s="6"/>
      <c r="F196" s="6"/>
      <c r="G196" s="6" t="s">
        <v>618</v>
      </c>
      <c r="H196" s="6"/>
      <c r="I196" s="6"/>
      <c r="J196" s="6"/>
      <c r="K196" s="27"/>
      <c r="L196" s="203"/>
      <c r="M196" s="207"/>
      <c r="N196" s="73"/>
      <c r="O196" s="73"/>
      <c r="P196" s="73"/>
      <c r="Q196" s="68">
        <v>0</v>
      </c>
      <c r="R196" s="208"/>
      <c r="S196" s="84"/>
      <c r="T196" s="92"/>
    </row>
    <row r="197" spans="2:20" s="10" customFormat="1" ht="15.75">
      <c r="B197" s="39"/>
      <c r="C197" s="6"/>
      <c r="D197" s="5"/>
      <c r="E197" s="6"/>
      <c r="F197" s="6" t="s">
        <v>619</v>
      </c>
      <c r="G197" s="6"/>
      <c r="H197" s="6"/>
      <c r="I197" s="6"/>
      <c r="J197" s="6"/>
      <c r="K197" s="27"/>
      <c r="L197" s="203"/>
      <c r="M197" s="207"/>
      <c r="N197" s="73"/>
      <c r="O197" s="73"/>
      <c r="P197" s="68">
        <v>0</v>
      </c>
      <c r="Q197" s="73"/>
      <c r="R197" s="208"/>
      <c r="S197" s="84"/>
      <c r="T197" s="92"/>
    </row>
    <row r="198" spans="2:20" s="10" customFormat="1" ht="15.75">
      <c r="B198" s="39"/>
      <c r="C198" s="6"/>
      <c r="D198" s="5"/>
      <c r="E198" s="6"/>
      <c r="F198" s="6" t="s">
        <v>620</v>
      </c>
      <c r="G198" s="6"/>
      <c r="H198" s="6"/>
      <c r="I198" s="6"/>
      <c r="J198" s="6"/>
      <c r="K198" s="27"/>
      <c r="L198" s="203"/>
      <c r="M198" s="207"/>
      <c r="N198" s="73"/>
      <c r="O198" s="73"/>
      <c r="P198" s="68">
        <v>0</v>
      </c>
      <c r="Q198" s="73"/>
      <c r="R198" s="208"/>
      <c r="S198" s="84"/>
      <c r="T198" s="92"/>
    </row>
    <row r="199" spans="2:20" s="10" customFormat="1" ht="15.75">
      <c r="B199" s="39"/>
      <c r="C199" s="6"/>
      <c r="D199" s="5"/>
      <c r="E199" s="6"/>
      <c r="F199" s="6" t="s">
        <v>621</v>
      </c>
      <c r="G199" s="6"/>
      <c r="H199" s="6"/>
      <c r="I199" s="6"/>
      <c r="J199" s="6"/>
      <c r="K199" s="27"/>
      <c r="L199" s="203"/>
      <c r="M199" s="207"/>
      <c r="N199" s="73"/>
      <c r="O199" s="218"/>
      <c r="P199" s="68">
        <v>0</v>
      </c>
      <c r="Q199" s="73"/>
      <c r="R199" s="208"/>
      <c r="S199" s="84"/>
      <c r="T199" s="92"/>
    </row>
    <row r="200" spans="2:20" s="10" customFormat="1" ht="15.75">
      <c r="B200" s="39"/>
      <c r="C200" s="6"/>
      <c r="D200" s="5" t="s">
        <v>65</v>
      </c>
      <c r="E200" s="6"/>
      <c r="F200" s="6"/>
      <c r="G200" s="6"/>
      <c r="H200" s="6"/>
      <c r="I200" s="6"/>
      <c r="J200" s="6"/>
      <c r="K200" s="27"/>
      <c r="L200" s="67">
        <v>1</v>
      </c>
      <c r="M200" s="207"/>
      <c r="N200" s="96">
        <f>IF(O200&gt;0,O200*L200,SUM(O201:O209)*L200)</f>
        <v>0</v>
      </c>
      <c r="O200" s="64">
        <v>0</v>
      </c>
      <c r="P200" s="247" t="s">
        <v>1</v>
      </c>
      <c r="Q200" s="73"/>
      <c r="R200" s="208"/>
      <c r="S200" s="84"/>
      <c r="T200" s="92"/>
    </row>
    <row r="201" spans="2:20" s="10" customFormat="1" ht="15.75">
      <c r="B201" s="39"/>
      <c r="C201" s="6"/>
      <c r="D201" s="5"/>
      <c r="E201" s="6" t="s">
        <v>622</v>
      </c>
      <c r="F201" s="6"/>
      <c r="G201" s="6"/>
      <c r="H201" s="6"/>
      <c r="I201" s="6"/>
      <c r="J201" s="6"/>
      <c r="K201" s="27"/>
      <c r="L201" s="203"/>
      <c r="M201" s="207"/>
      <c r="N201" s="73"/>
      <c r="O201" s="68">
        <v>0</v>
      </c>
      <c r="P201" s="73"/>
      <c r="Q201" s="73"/>
      <c r="R201" s="208"/>
      <c r="S201" s="84"/>
      <c r="T201" s="92"/>
    </row>
    <row r="202" spans="2:20" s="10" customFormat="1" ht="15.75">
      <c r="B202" s="39"/>
      <c r="C202" s="6"/>
      <c r="D202" s="5"/>
      <c r="E202" s="6" t="s">
        <v>623</v>
      </c>
      <c r="F202" s="6"/>
      <c r="G202" s="6"/>
      <c r="H202" s="6"/>
      <c r="I202" s="6"/>
      <c r="J202" s="6"/>
      <c r="K202" s="27"/>
      <c r="L202" s="203"/>
      <c r="M202" s="207"/>
      <c r="N202" s="73"/>
      <c r="O202" s="68">
        <v>0</v>
      </c>
      <c r="P202" s="73"/>
      <c r="Q202" s="73"/>
      <c r="R202" s="208"/>
      <c r="S202" s="84"/>
      <c r="T202" s="92"/>
    </row>
    <row r="203" spans="2:20" s="10" customFormat="1" ht="15.75">
      <c r="B203" s="39"/>
      <c r="C203" s="6"/>
      <c r="D203" s="5"/>
      <c r="E203" s="6" t="s">
        <v>624</v>
      </c>
      <c r="F203" s="6"/>
      <c r="G203" s="6"/>
      <c r="H203" s="6"/>
      <c r="I203" s="6"/>
      <c r="J203" s="6"/>
      <c r="K203" s="27"/>
      <c r="L203" s="203"/>
      <c r="M203" s="207"/>
      <c r="N203" s="73"/>
      <c r="O203" s="68">
        <v>0</v>
      </c>
      <c r="P203" s="218"/>
      <c r="Q203" s="73"/>
      <c r="R203" s="208"/>
      <c r="S203" s="84"/>
      <c r="T203" s="92"/>
    </row>
    <row r="204" spans="2:20" s="10" customFormat="1" ht="15.75">
      <c r="B204" s="39"/>
      <c r="C204" s="6"/>
      <c r="D204" s="5"/>
      <c r="E204" s="6" t="s">
        <v>625</v>
      </c>
      <c r="F204" s="6"/>
      <c r="G204" s="6"/>
      <c r="H204" s="6"/>
      <c r="I204" s="6"/>
      <c r="J204" s="6"/>
      <c r="K204" s="27"/>
      <c r="L204" s="203"/>
      <c r="M204" s="207"/>
      <c r="N204" s="73"/>
      <c r="O204" s="96">
        <f>IF(P204&gt;0,P204,SUM(P205:P209))</f>
        <v>0</v>
      </c>
      <c r="P204" s="64">
        <v>0</v>
      </c>
      <c r="Q204" s="73"/>
      <c r="R204" s="208"/>
      <c r="S204" s="84"/>
      <c r="T204" s="92"/>
    </row>
    <row r="205" spans="2:20" s="10" customFormat="1" ht="15.75">
      <c r="B205" s="39"/>
      <c r="C205" s="6"/>
      <c r="D205" s="5"/>
      <c r="E205" s="6"/>
      <c r="F205" s="6" t="s">
        <v>626</v>
      </c>
      <c r="G205" s="6"/>
      <c r="H205" s="6"/>
      <c r="I205" s="6"/>
      <c r="J205" s="6"/>
      <c r="K205" s="27"/>
      <c r="L205" s="203"/>
      <c r="M205" s="207"/>
      <c r="N205" s="73"/>
      <c r="O205" s="73"/>
      <c r="P205" s="68">
        <v>0</v>
      </c>
      <c r="Q205" s="73"/>
      <c r="R205" s="208"/>
      <c r="S205" s="84"/>
      <c r="T205" s="92"/>
    </row>
    <row r="206" spans="2:20" s="10" customFormat="1" ht="15.75">
      <c r="B206" s="39"/>
      <c r="C206" s="6"/>
      <c r="D206" s="5"/>
      <c r="E206" s="6"/>
      <c r="F206" s="6" t="s">
        <v>627</v>
      </c>
      <c r="G206" s="6"/>
      <c r="H206" s="6"/>
      <c r="I206" s="6"/>
      <c r="J206" s="6"/>
      <c r="K206" s="27"/>
      <c r="L206" s="203"/>
      <c r="M206" s="207"/>
      <c r="N206" s="73"/>
      <c r="O206" s="73"/>
      <c r="P206" s="68">
        <v>0</v>
      </c>
      <c r="Q206" s="73"/>
      <c r="R206" s="208"/>
      <c r="S206" s="84"/>
      <c r="T206" s="92"/>
    </row>
    <row r="207" spans="2:20" s="10" customFormat="1" ht="15.75">
      <c r="B207" s="39"/>
      <c r="C207" s="6"/>
      <c r="D207" s="5"/>
      <c r="E207" s="6"/>
      <c r="F207" s="6" t="s">
        <v>628</v>
      </c>
      <c r="G207" s="6"/>
      <c r="H207" s="6"/>
      <c r="I207" s="6"/>
      <c r="J207" s="6"/>
      <c r="K207" s="27"/>
      <c r="L207" s="203"/>
      <c r="M207" s="207"/>
      <c r="N207" s="73"/>
      <c r="O207" s="73"/>
      <c r="P207" s="68">
        <v>0</v>
      </c>
      <c r="Q207" s="73"/>
      <c r="R207" s="208"/>
      <c r="S207" s="84"/>
      <c r="T207" s="92"/>
    </row>
    <row r="208" spans="2:20" s="10" customFormat="1" ht="15.75">
      <c r="B208" s="39"/>
      <c r="C208" s="6"/>
      <c r="D208" s="5"/>
      <c r="E208" s="6"/>
      <c r="F208" s="6" t="s">
        <v>629</v>
      </c>
      <c r="G208" s="6"/>
      <c r="H208" s="6"/>
      <c r="I208" s="6"/>
      <c r="J208" s="6"/>
      <c r="K208" s="27"/>
      <c r="L208" s="203"/>
      <c r="M208" s="207"/>
      <c r="N208" s="73"/>
      <c r="O208" s="73"/>
      <c r="P208" s="68">
        <v>0</v>
      </c>
      <c r="Q208" s="73"/>
      <c r="R208" s="208"/>
      <c r="S208" s="84"/>
      <c r="T208" s="92"/>
    </row>
    <row r="209" spans="2:20" s="10" customFormat="1" ht="15.75">
      <c r="B209" s="39"/>
      <c r="C209" s="6"/>
      <c r="D209" s="5"/>
      <c r="E209" s="6"/>
      <c r="F209" s="6" t="s">
        <v>630</v>
      </c>
      <c r="G209" s="6"/>
      <c r="H209" s="6"/>
      <c r="I209" s="6"/>
      <c r="J209" s="6"/>
      <c r="K209" s="27"/>
      <c r="L209" s="203"/>
      <c r="M209" s="207"/>
      <c r="N209" s="73"/>
      <c r="O209" s="73"/>
      <c r="P209" s="68">
        <v>0</v>
      </c>
      <c r="Q209" s="73"/>
      <c r="R209" s="208"/>
      <c r="S209" s="84"/>
      <c r="T209" s="92"/>
    </row>
    <row r="210" spans="2:20" s="8" customFormat="1" ht="15.75">
      <c r="B210" s="37"/>
      <c r="C210" s="6"/>
      <c r="D210" s="5" t="s">
        <v>66</v>
      </c>
      <c r="E210" s="6"/>
      <c r="F210" s="6"/>
      <c r="G210" s="6"/>
      <c r="H210" s="6"/>
      <c r="I210" s="6"/>
      <c r="J210" s="6"/>
      <c r="K210" s="27"/>
      <c r="L210" s="203"/>
      <c r="M210" s="207"/>
      <c r="N210" s="68">
        <v>0</v>
      </c>
      <c r="O210" s="73"/>
      <c r="P210" s="73"/>
      <c r="Q210" s="73"/>
      <c r="R210" s="208"/>
      <c r="S210" s="89"/>
      <c r="T210" s="89"/>
    </row>
    <row r="211" spans="2:20" s="8" customFormat="1" ht="16.5" thickBot="1">
      <c r="B211" s="40"/>
      <c r="C211" s="16"/>
      <c r="D211" s="16"/>
      <c r="E211" s="16"/>
      <c r="F211" s="16"/>
      <c r="G211" s="16"/>
      <c r="H211" s="16"/>
      <c r="I211" s="16"/>
      <c r="J211" s="16"/>
      <c r="K211" s="17"/>
      <c r="L211" s="209"/>
      <c r="M211" s="210"/>
      <c r="N211" s="211"/>
      <c r="O211" s="211"/>
      <c r="P211" s="211"/>
      <c r="Q211" s="211"/>
      <c r="R211" s="212"/>
      <c r="S211" s="89"/>
      <c r="T211" s="89"/>
    </row>
    <row r="212" spans="3:20" s="11" customFormat="1" ht="15.75" thickTop="1">
      <c r="C212" s="4"/>
      <c r="D212" s="4"/>
      <c r="E212" s="4"/>
      <c r="F212" s="4"/>
      <c r="G212" s="4"/>
      <c r="H212" s="4"/>
      <c r="I212" s="4"/>
      <c r="J212" s="4"/>
      <c r="K212" s="4"/>
      <c r="L212" s="83"/>
      <c r="M212" s="83"/>
      <c r="N212" s="83"/>
      <c r="O212" s="83"/>
      <c r="P212" s="83"/>
      <c r="Q212" s="83"/>
      <c r="R212" s="83"/>
      <c r="S212" s="84"/>
      <c r="T212" s="84"/>
    </row>
    <row r="213" spans="2:20" s="11" customFormat="1" ht="24.75" customHeight="1">
      <c r="B213" s="11" t="s">
        <v>768</v>
      </c>
      <c r="D213" s="201"/>
      <c r="E213" s="201"/>
      <c r="F213" s="201"/>
      <c r="G213" s="201"/>
      <c r="H213" s="201"/>
      <c r="I213" s="201"/>
      <c r="J213" s="201"/>
      <c r="K213" s="201"/>
      <c r="L213" s="83"/>
      <c r="M213" s="83"/>
      <c r="N213" s="83"/>
      <c r="O213" s="83"/>
      <c r="P213" s="83"/>
      <c r="Q213" s="83"/>
      <c r="R213" s="83"/>
      <c r="S213" s="84"/>
      <c r="T213" s="84"/>
    </row>
    <row r="214" spans="2:20" s="11" customFormat="1" ht="21.75" customHeight="1">
      <c r="B214" s="194"/>
      <c r="C214" s="4" t="s">
        <v>769</v>
      </c>
      <c r="D214" s="201"/>
      <c r="E214" s="201"/>
      <c r="F214" s="201"/>
      <c r="G214" s="201"/>
      <c r="H214" s="201"/>
      <c r="I214" s="201"/>
      <c r="J214" s="201"/>
      <c r="K214" s="201"/>
      <c r="L214" s="83"/>
      <c r="M214" s="83"/>
      <c r="N214" s="83"/>
      <c r="O214" s="83"/>
      <c r="P214" s="83"/>
      <c r="Q214" s="83"/>
      <c r="R214" s="83"/>
      <c r="S214" s="84"/>
      <c r="T214" s="84"/>
    </row>
    <row r="215" spans="2:20" s="11" customFormat="1" ht="21.75" customHeight="1">
      <c r="B215" s="64"/>
      <c r="C215" s="4" t="s">
        <v>772</v>
      </c>
      <c r="D215" s="201"/>
      <c r="E215" s="201"/>
      <c r="F215" s="201"/>
      <c r="G215" s="201"/>
      <c r="H215" s="201"/>
      <c r="I215" s="201"/>
      <c r="J215" s="201"/>
      <c r="K215" s="201"/>
      <c r="L215" s="83"/>
      <c r="M215" s="83"/>
      <c r="N215" s="83"/>
      <c r="O215" s="83"/>
      <c r="P215" s="83"/>
      <c r="Q215" s="83"/>
      <c r="R215" s="83"/>
      <c r="S215" s="84"/>
      <c r="T215" s="84"/>
    </row>
    <row r="216" spans="2:20" s="11" customFormat="1" ht="21" customHeight="1">
      <c r="B216" s="202"/>
      <c r="C216" s="11" t="s">
        <v>767</v>
      </c>
      <c r="D216" s="201"/>
      <c r="E216" s="201"/>
      <c r="F216" s="201"/>
      <c r="G216" s="201"/>
      <c r="H216" s="201"/>
      <c r="I216" s="201"/>
      <c r="J216" s="201"/>
      <c r="K216" s="201"/>
      <c r="L216" s="83"/>
      <c r="M216" s="83"/>
      <c r="N216" s="83"/>
      <c r="O216" s="94"/>
      <c r="P216" s="83"/>
      <c r="Q216" s="83"/>
      <c r="R216" s="83"/>
      <c r="S216" s="84"/>
      <c r="T216" s="84"/>
    </row>
    <row r="217" spans="2:20" s="11" customFormat="1" ht="15">
      <c r="B217" s="280"/>
      <c r="C217" s="201"/>
      <c r="D217" s="201"/>
      <c r="E217" s="201"/>
      <c r="F217" s="201"/>
      <c r="G217" s="201"/>
      <c r="H217" s="201"/>
      <c r="I217" s="201"/>
      <c r="J217" s="201"/>
      <c r="K217" s="201"/>
      <c r="L217" s="83"/>
      <c r="M217" s="83"/>
      <c r="N217" s="83"/>
      <c r="O217" s="83"/>
      <c r="P217" s="83"/>
      <c r="Q217" s="83"/>
      <c r="R217" s="83"/>
      <c r="S217" s="84"/>
      <c r="T217" s="84"/>
    </row>
    <row r="218" spans="2:20" s="11" customFormat="1" ht="15">
      <c r="B218" s="200"/>
      <c r="C218" s="201"/>
      <c r="D218" s="201"/>
      <c r="E218" s="201"/>
      <c r="F218" s="201"/>
      <c r="G218" s="201"/>
      <c r="H218" s="201"/>
      <c r="I218" s="201"/>
      <c r="J218" s="201"/>
      <c r="K218" s="201"/>
      <c r="L218" s="83"/>
      <c r="M218" s="83"/>
      <c r="N218" s="83"/>
      <c r="O218" s="83"/>
      <c r="P218" s="83"/>
      <c r="Q218" s="83"/>
      <c r="R218" s="83"/>
      <c r="S218" s="84"/>
      <c r="T218" s="84"/>
    </row>
    <row r="219" spans="2:20" s="11" customFormat="1" ht="15">
      <c r="B219" s="200"/>
      <c r="C219" s="201"/>
      <c r="D219" s="201"/>
      <c r="E219" s="201"/>
      <c r="F219" s="201"/>
      <c r="G219" s="201"/>
      <c r="H219" s="201"/>
      <c r="I219" s="201"/>
      <c r="J219" s="201"/>
      <c r="K219" s="201"/>
      <c r="L219" s="83"/>
      <c r="M219" s="83"/>
      <c r="N219" s="83"/>
      <c r="O219" s="83"/>
      <c r="P219" s="83"/>
      <c r="Q219" s="83"/>
      <c r="R219" s="83"/>
      <c r="S219" s="84"/>
      <c r="T219" s="84"/>
    </row>
    <row r="220" spans="2:20" s="11" customFormat="1" ht="15">
      <c r="B220" s="200"/>
      <c r="C220" s="201"/>
      <c r="D220" s="201"/>
      <c r="E220" s="201"/>
      <c r="F220" s="201"/>
      <c r="G220" s="201"/>
      <c r="H220" s="201"/>
      <c r="I220" s="201"/>
      <c r="J220" s="201"/>
      <c r="K220" s="201"/>
      <c r="L220" s="83"/>
      <c r="M220" s="83"/>
      <c r="N220" s="83"/>
      <c r="O220" s="83"/>
      <c r="P220" s="83"/>
      <c r="Q220" s="83"/>
      <c r="R220" s="83"/>
      <c r="S220" s="84"/>
      <c r="T220" s="84"/>
    </row>
    <row r="221" spans="3:20" s="11" customFormat="1" ht="15">
      <c r="C221" s="4"/>
      <c r="D221" s="4"/>
      <c r="E221" s="4"/>
      <c r="F221" s="4"/>
      <c r="G221" s="4"/>
      <c r="H221" s="4"/>
      <c r="I221" s="4"/>
      <c r="J221" s="4"/>
      <c r="K221" s="4"/>
      <c r="L221" s="83"/>
      <c r="M221" s="83"/>
      <c r="N221" s="83"/>
      <c r="O221" s="83"/>
      <c r="P221" s="83"/>
      <c r="Q221" s="83"/>
      <c r="R221" s="83"/>
      <c r="S221" s="84"/>
      <c r="T221" s="84"/>
    </row>
    <row r="222" spans="3:20" s="11" customFormat="1" ht="15">
      <c r="C222" s="4"/>
      <c r="D222" s="4"/>
      <c r="E222" s="4"/>
      <c r="F222" s="4"/>
      <c r="G222" s="4"/>
      <c r="H222" s="4"/>
      <c r="I222" s="4"/>
      <c r="J222" s="4"/>
      <c r="K222" s="4"/>
      <c r="L222" s="83"/>
      <c r="M222" s="83"/>
      <c r="N222" s="83"/>
      <c r="O222" s="83"/>
      <c r="P222" s="83"/>
      <c r="Q222" s="83"/>
      <c r="R222" s="83"/>
      <c r="S222" s="84"/>
      <c r="T222" s="84"/>
    </row>
    <row r="223" spans="3:20" s="11" customFormat="1" ht="15">
      <c r="C223" s="4"/>
      <c r="D223" s="4"/>
      <c r="E223" s="4"/>
      <c r="F223" s="4"/>
      <c r="G223" s="4"/>
      <c r="H223" s="4"/>
      <c r="I223" s="4"/>
      <c r="J223" s="4"/>
      <c r="K223" s="4"/>
      <c r="L223" s="83"/>
      <c r="M223" s="83"/>
      <c r="N223" s="83"/>
      <c r="O223" s="83"/>
      <c r="P223" s="83"/>
      <c r="Q223" s="83"/>
      <c r="R223" s="83"/>
      <c r="S223" s="84"/>
      <c r="T223" s="84"/>
    </row>
    <row r="224" spans="3:20" s="11" customFormat="1" ht="15">
      <c r="C224" s="4"/>
      <c r="D224" s="4"/>
      <c r="E224" s="4"/>
      <c r="F224" s="4"/>
      <c r="G224" s="4"/>
      <c r="H224" s="4"/>
      <c r="I224" s="4"/>
      <c r="J224" s="4"/>
      <c r="K224" s="4"/>
      <c r="L224" s="83"/>
      <c r="M224" s="83"/>
      <c r="N224" s="83"/>
      <c r="O224" s="83"/>
      <c r="P224" s="83"/>
      <c r="Q224" s="83"/>
      <c r="R224" s="83"/>
      <c r="S224" s="84"/>
      <c r="T224" s="84"/>
    </row>
    <row r="225" spans="3:20" s="11" customFormat="1" ht="15">
      <c r="C225" s="4"/>
      <c r="D225" s="4"/>
      <c r="E225" s="4"/>
      <c r="F225" s="4"/>
      <c r="G225" s="4"/>
      <c r="H225" s="4"/>
      <c r="I225" s="4"/>
      <c r="J225" s="4"/>
      <c r="K225" s="4"/>
      <c r="L225" s="83"/>
      <c r="M225" s="83"/>
      <c r="N225" s="83"/>
      <c r="O225" s="83"/>
      <c r="P225" s="83"/>
      <c r="Q225" s="83"/>
      <c r="R225" s="83"/>
      <c r="S225" s="84"/>
      <c r="T225" s="84"/>
    </row>
    <row r="226" spans="3:20" s="11" customFormat="1" ht="15">
      <c r="C226" s="4"/>
      <c r="D226" s="4"/>
      <c r="E226" s="4"/>
      <c r="F226" s="4"/>
      <c r="G226" s="4"/>
      <c r="H226" s="4"/>
      <c r="I226" s="4"/>
      <c r="J226" s="4"/>
      <c r="K226" s="4"/>
      <c r="L226" s="83"/>
      <c r="M226" s="83"/>
      <c r="N226" s="83"/>
      <c r="O226" s="83"/>
      <c r="P226" s="83"/>
      <c r="Q226" s="83"/>
      <c r="R226" s="83"/>
      <c r="S226" s="84"/>
      <c r="T226" s="84"/>
    </row>
    <row r="227" spans="3:20" s="11" customFormat="1" ht="15">
      <c r="C227" s="4"/>
      <c r="D227" s="4"/>
      <c r="E227" s="4"/>
      <c r="F227" s="4"/>
      <c r="G227" s="4"/>
      <c r="H227" s="4"/>
      <c r="I227" s="4"/>
      <c r="J227" s="4"/>
      <c r="K227" s="4"/>
      <c r="L227" s="83"/>
      <c r="M227" s="83"/>
      <c r="N227" s="83"/>
      <c r="O227" s="83"/>
      <c r="P227" s="83"/>
      <c r="Q227" s="83"/>
      <c r="R227" s="83"/>
      <c r="S227" s="84"/>
      <c r="T227" s="84"/>
    </row>
    <row r="228" spans="3:20" s="11" customFormat="1" ht="15">
      <c r="C228" s="4"/>
      <c r="D228" s="4"/>
      <c r="E228" s="4"/>
      <c r="F228" s="4"/>
      <c r="G228" s="4"/>
      <c r="H228" s="4"/>
      <c r="I228" s="4"/>
      <c r="J228" s="4"/>
      <c r="K228" s="4"/>
      <c r="L228" s="83"/>
      <c r="M228" s="83"/>
      <c r="N228" s="83"/>
      <c r="O228" s="83"/>
      <c r="P228" s="83"/>
      <c r="Q228" s="83"/>
      <c r="R228" s="83"/>
      <c r="S228" s="84"/>
      <c r="T228" s="84"/>
    </row>
    <row r="229" spans="3:20" s="11" customFormat="1" ht="15">
      <c r="C229" s="4"/>
      <c r="D229" s="4"/>
      <c r="E229" s="4"/>
      <c r="F229" s="4"/>
      <c r="G229" s="4"/>
      <c r="H229" s="4"/>
      <c r="I229" s="4"/>
      <c r="J229" s="4"/>
      <c r="K229" s="4"/>
      <c r="L229" s="83"/>
      <c r="M229" s="83"/>
      <c r="N229" s="83"/>
      <c r="O229" s="83"/>
      <c r="P229" s="83"/>
      <c r="Q229" s="83"/>
      <c r="R229" s="83"/>
      <c r="S229" s="84"/>
      <c r="T229" s="84"/>
    </row>
  </sheetData>
  <sheetProtection sheet="1" objects="1" scenarios="1" selectLockedCells="1"/>
  <mergeCells count="5">
    <mergeCell ref="B1:R1"/>
    <mergeCell ref="B4:K4"/>
    <mergeCell ref="C6:J6"/>
    <mergeCell ref="M4:R4"/>
    <mergeCell ref="B2:H2"/>
  </mergeCells>
  <hyperlinks>
    <hyperlink ref="L2" location="'Main Cost Model Sheet'!R1C1" display="Main Sheet"/>
    <hyperlink ref="M2" location="Equipment!R1C1" display="Equipment Sheet"/>
    <hyperlink ref="B2:H2" location="'Help &amp; Instructions'!R1C1" display="Cost Model Spreadsheet Instructions"/>
  </hyperlinks>
  <printOptions/>
  <pageMargins left="0.75" right="0.75" top="1" bottom="1" header="0.5" footer="0.5"/>
  <pageSetup fitToHeight="6" fitToWidth="1" horizontalDpi="600" verticalDpi="600" orientation="portrait" scale="42" r:id="rId3"/>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B1:T355"/>
  <sheetViews>
    <sheetView showGridLines="0" tabSelected="1" zoomScale="75" zoomScaleNormal="75" workbookViewId="0" topLeftCell="G1">
      <selection activeCell="L349" sqref="L349"/>
    </sheetView>
  </sheetViews>
  <sheetFormatPr defaultColWidth="9.140625" defaultRowHeight="12.75"/>
  <cols>
    <col min="1" max="1" width="9.140625" style="1" customWidth="1"/>
    <col min="2" max="8" width="5.7109375" style="2" customWidth="1"/>
    <col min="9" max="10" width="9.28125" style="2" customWidth="1"/>
    <col min="11" max="11" width="26.28125" style="2" customWidth="1"/>
    <col min="12" max="12" width="18.00390625" style="61" customWidth="1"/>
    <col min="13" max="13" width="23.00390625" style="61" customWidth="1"/>
    <col min="14" max="14" width="21.28125" style="61" customWidth="1"/>
    <col min="15" max="15" width="18.00390625" style="61" customWidth="1"/>
    <col min="16" max="16" width="19.57421875" style="61" customWidth="1"/>
    <col min="17" max="17" width="20.140625" style="61" customWidth="1"/>
    <col min="18" max="18" width="19.7109375" style="61" customWidth="1"/>
    <col min="19" max="19" width="20.8515625" style="61" customWidth="1"/>
    <col min="20" max="20" width="14.28125" style="1" bestFit="1" customWidth="1"/>
    <col min="21" max="16384" width="9.140625" style="1" customWidth="1"/>
  </cols>
  <sheetData>
    <row r="1" spans="2:19" ht="27.75">
      <c r="B1" s="300" t="str">
        <f>'Main Cost Model Sheet'!B1:F1</f>
        <v>Public Safety SDR Lifecycle Cost Estimation Workbook</v>
      </c>
      <c r="C1" s="310"/>
      <c r="D1" s="310"/>
      <c r="E1" s="310"/>
      <c r="F1" s="310"/>
      <c r="G1" s="310"/>
      <c r="H1" s="310"/>
      <c r="I1" s="310"/>
      <c r="J1" s="310"/>
      <c r="K1" s="310"/>
      <c r="L1" s="310"/>
      <c r="M1" s="310"/>
      <c r="N1" s="310"/>
      <c r="O1" s="310"/>
      <c r="P1" s="310"/>
      <c r="Q1" s="310"/>
      <c r="R1" s="310"/>
      <c r="S1" s="310"/>
    </row>
    <row r="2" spans="2:13" ht="15">
      <c r="B2" s="292" t="s">
        <v>712</v>
      </c>
      <c r="C2" s="292"/>
      <c r="D2" s="292"/>
      <c r="E2" s="292"/>
      <c r="F2" s="292"/>
      <c r="G2" s="292"/>
      <c r="H2" s="292"/>
      <c r="L2" s="60" t="s">
        <v>710</v>
      </c>
      <c r="M2" s="60" t="s">
        <v>711</v>
      </c>
    </row>
    <row r="3" spans="3:11" ht="16.5" thickBot="1">
      <c r="C3" s="46"/>
      <c r="D3" s="47"/>
      <c r="E3" s="47"/>
      <c r="F3" s="47"/>
      <c r="G3" s="47"/>
      <c r="H3" s="47"/>
      <c r="I3" s="47"/>
      <c r="J3" s="47"/>
      <c r="K3" s="12"/>
    </row>
    <row r="4" spans="2:19" ht="73.5" thickBot="1" thickTop="1">
      <c r="B4" s="315" t="s">
        <v>312</v>
      </c>
      <c r="C4" s="316"/>
      <c r="D4" s="316"/>
      <c r="E4" s="316"/>
      <c r="F4" s="316"/>
      <c r="G4" s="316"/>
      <c r="H4" s="316"/>
      <c r="I4" s="316"/>
      <c r="J4" s="316"/>
      <c r="K4" s="316"/>
      <c r="L4" s="107" t="s">
        <v>311</v>
      </c>
      <c r="M4" s="307" t="s">
        <v>310</v>
      </c>
      <c r="N4" s="308"/>
      <c r="O4" s="308"/>
      <c r="P4" s="308"/>
      <c r="Q4" s="308"/>
      <c r="R4" s="308"/>
      <c r="S4" s="309"/>
    </row>
    <row r="5" spans="2:19" s="8" customFormat="1" ht="16.5" thickTop="1">
      <c r="B5" s="14"/>
      <c r="C5" s="5" t="s">
        <v>67</v>
      </c>
      <c r="D5" s="6"/>
      <c r="E5" s="6"/>
      <c r="F5" s="6"/>
      <c r="G5" s="6"/>
      <c r="H5" s="6"/>
      <c r="I5" s="6"/>
      <c r="J5" s="6"/>
      <c r="K5" s="27"/>
      <c r="L5" s="62"/>
      <c r="M5" s="63">
        <f>IF(N5&gt;0,N5,SUM(N6:N348))</f>
        <v>0</v>
      </c>
      <c r="N5" s="64">
        <v>0</v>
      </c>
      <c r="O5" s="216"/>
      <c r="P5" s="65"/>
      <c r="Q5" s="65"/>
      <c r="R5" s="65"/>
      <c r="S5" s="66"/>
    </row>
    <row r="6" spans="2:19" s="8" customFormat="1" ht="16.5" customHeight="1">
      <c r="B6" s="14"/>
      <c r="C6" s="5"/>
      <c r="D6" s="6" t="s">
        <v>26</v>
      </c>
      <c r="E6" s="6"/>
      <c r="F6" s="6"/>
      <c r="G6" s="6"/>
      <c r="H6" s="6"/>
      <c r="I6" s="6"/>
      <c r="J6" s="6"/>
      <c r="K6" s="27"/>
      <c r="L6" s="67">
        <v>1</v>
      </c>
      <c r="M6" s="65"/>
      <c r="N6" s="63">
        <f>IF(O6&gt;0,O6*L6,SUM(O7:O70)*L6)</f>
        <v>0</v>
      </c>
      <c r="O6" s="64">
        <v>0</v>
      </c>
      <c r="P6" s="247" t="s">
        <v>1</v>
      </c>
      <c r="Q6" s="65"/>
      <c r="R6" s="65"/>
      <c r="S6" s="66"/>
    </row>
    <row r="7" spans="2:19" s="8" customFormat="1" ht="27.75" customHeight="1">
      <c r="B7" s="14"/>
      <c r="C7" s="5"/>
      <c r="D7" s="311" t="s">
        <v>447</v>
      </c>
      <c r="E7" s="311"/>
      <c r="F7" s="311"/>
      <c r="G7" s="311"/>
      <c r="H7" s="311"/>
      <c r="I7" s="311"/>
      <c r="J7" s="311"/>
      <c r="K7" s="312"/>
      <c r="L7" s="62"/>
      <c r="M7" s="65"/>
      <c r="N7" s="65"/>
      <c r="O7" s="65"/>
      <c r="P7" s="216"/>
      <c r="Q7" s="65"/>
      <c r="R7" s="65"/>
      <c r="S7" s="66"/>
    </row>
    <row r="8" spans="2:19" s="8" customFormat="1" ht="15.75">
      <c r="B8" s="14"/>
      <c r="C8" s="6"/>
      <c r="D8" s="6"/>
      <c r="E8" s="5" t="s">
        <v>717</v>
      </c>
      <c r="F8" s="6"/>
      <c r="G8" s="6"/>
      <c r="H8" s="6"/>
      <c r="I8" s="6"/>
      <c r="J8" s="6"/>
      <c r="K8" s="27"/>
      <c r="L8" s="62"/>
      <c r="M8" s="65"/>
      <c r="N8" s="65"/>
      <c r="O8" s="63">
        <f>IF(P8&gt;0,P8,SUM(P9:P10))</f>
        <v>0</v>
      </c>
      <c r="P8" s="64">
        <v>0</v>
      </c>
      <c r="Q8" s="65"/>
      <c r="R8" s="65"/>
      <c r="S8" s="66"/>
    </row>
    <row r="9" spans="2:19" s="8" customFormat="1" ht="15.75">
      <c r="B9" s="14"/>
      <c r="C9" s="6"/>
      <c r="D9" s="6"/>
      <c r="E9" s="6"/>
      <c r="F9" s="6" t="s">
        <v>718</v>
      </c>
      <c r="G9" s="6"/>
      <c r="H9" s="6"/>
      <c r="I9" s="6"/>
      <c r="J9" s="6"/>
      <c r="K9" s="27"/>
      <c r="L9" s="62"/>
      <c r="M9" s="65"/>
      <c r="N9" s="65"/>
      <c r="O9" s="65"/>
      <c r="P9" s="68">
        <v>0</v>
      </c>
      <c r="Q9" s="65"/>
      <c r="R9" s="65"/>
      <c r="S9" s="66"/>
    </row>
    <row r="10" spans="2:19" s="8" customFormat="1" ht="15.75">
      <c r="B10" s="14"/>
      <c r="C10" s="6"/>
      <c r="D10" s="6"/>
      <c r="E10" s="6"/>
      <c r="F10" s="6" t="s">
        <v>760</v>
      </c>
      <c r="G10" s="6"/>
      <c r="H10" s="6"/>
      <c r="I10" s="6"/>
      <c r="J10" s="6"/>
      <c r="K10" s="27"/>
      <c r="L10" s="62"/>
      <c r="M10" s="65"/>
      <c r="N10" s="65"/>
      <c r="O10" s="65"/>
      <c r="P10" s="68">
        <v>0</v>
      </c>
      <c r="Q10" s="65"/>
      <c r="R10" s="65"/>
      <c r="S10" s="66"/>
    </row>
    <row r="11" spans="2:19" s="8" customFormat="1" ht="15.75">
      <c r="B11" s="14"/>
      <c r="C11" s="6"/>
      <c r="D11" s="6"/>
      <c r="E11" s="5" t="s">
        <v>720</v>
      </c>
      <c r="F11" s="6"/>
      <c r="G11" s="6"/>
      <c r="H11" s="6"/>
      <c r="I11" s="6"/>
      <c r="J11" s="6"/>
      <c r="K11" s="27"/>
      <c r="L11" s="62"/>
      <c r="M11" s="65"/>
      <c r="N11" s="65"/>
      <c r="O11" s="63">
        <f>IF(P11&gt;0,P11,SUM(P12:P17))</f>
        <v>0</v>
      </c>
      <c r="P11" s="64">
        <v>0</v>
      </c>
      <c r="Q11" s="65"/>
      <c r="R11" s="65"/>
      <c r="S11" s="66"/>
    </row>
    <row r="12" spans="2:19" s="8" customFormat="1" ht="15.75">
      <c r="B12" s="14"/>
      <c r="C12" s="6"/>
      <c r="D12" s="6"/>
      <c r="E12" s="6"/>
      <c r="F12" s="6" t="s">
        <v>721</v>
      </c>
      <c r="G12" s="6"/>
      <c r="H12" s="6"/>
      <c r="I12" s="6"/>
      <c r="J12" s="6"/>
      <c r="K12" s="27"/>
      <c r="L12" s="62"/>
      <c r="M12" s="65"/>
      <c r="N12" s="65"/>
      <c r="O12" s="65"/>
      <c r="P12" s="68">
        <v>0</v>
      </c>
      <c r="Q12" s="65"/>
      <c r="R12" s="65"/>
      <c r="S12" s="66"/>
    </row>
    <row r="13" spans="2:19" s="8" customFormat="1" ht="15.75">
      <c r="B13" s="14"/>
      <c r="C13" s="6"/>
      <c r="D13" s="6"/>
      <c r="E13" s="6"/>
      <c r="F13" s="6" t="s">
        <v>722</v>
      </c>
      <c r="G13" s="6"/>
      <c r="H13" s="6"/>
      <c r="I13" s="6"/>
      <c r="J13" s="6"/>
      <c r="K13" s="27"/>
      <c r="L13" s="62"/>
      <c r="M13" s="65"/>
      <c r="N13" s="65"/>
      <c r="O13" s="65"/>
      <c r="P13" s="68">
        <v>0</v>
      </c>
      <c r="Q13" s="65"/>
      <c r="R13" s="65"/>
      <c r="S13" s="66"/>
    </row>
    <row r="14" spans="2:19" s="8" customFormat="1" ht="15.75">
      <c r="B14" s="14"/>
      <c r="C14" s="6"/>
      <c r="D14" s="6"/>
      <c r="E14" s="6"/>
      <c r="F14" s="6" t="s">
        <v>723</v>
      </c>
      <c r="G14" s="6"/>
      <c r="H14" s="6"/>
      <c r="I14" s="6"/>
      <c r="J14" s="6"/>
      <c r="K14" s="27"/>
      <c r="L14" s="62"/>
      <c r="M14" s="65"/>
      <c r="N14" s="65"/>
      <c r="O14" s="65"/>
      <c r="P14" s="68">
        <v>0</v>
      </c>
      <c r="Q14" s="65"/>
      <c r="R14" s="65"/>
      <c r="S14" s="66"/>
    </row>
    <row r="15" spans="2:19" s="8" customFormat="1" ht="15.75">
      <c r="B15" s="14"/>
      <c r="C15" s="6"/>
      <c r="D15" s="6"/>
      <c r="E15" s="6"/>
      <c r="F15" s="6" t="s">
        <v>724</v>
      </c>
      <c r="G15" s="6"/>
      <c r="H15" s="6"/>
      <c r="I15" s="6"/>
      <c r="J15" s="6"/>
      <c r="K15" s="27"/>
      <c r="L15" s="62"/>
      <c r="M15" s="65"/>
      <c r="N15" s="65"/>
      <c r="O15" s="65"/>
      <c r="P15" s="68">
        <v>0</v>
      </c>
      <c r="Q15" s="65"/>
      <c r="R15" s="65"/>
      <c r="S15" s="66"/>
    </row>
    <row r="16" spans="2:19" s="8" customFormat="1" ht="15.75">
      <c r="B16" s="14"/>
      <c r="C16" s="6"/>
      <c r="D16" s="6"/>
      <c r="E16" s="6"/>
      <c r="F16" s="6" t="s">
        <v>725</v>
      </c>
      <c r="G16" s="6"/>
      <c r="H16" s="6"/>
      <c r="I16" s="6"/>
      <c r="J16" s="6"/>
      <c r="K16" s="27"/>
      <c r="L16" s="62"/>
      <c r="M16" s="65"/>
      <c r="N16" s="65"/>
      <c r="O16" s="65"/>
      <c r="P16" s="68">
        <v>0</v>
      </c>
      <c r="Q16" s="65"/>
      <c r="R16" s="65"/>
      <c r="S16" s="66"/>
    </row>
    <row r="17" spans="2:19" s="8" customFormat="1" ht="15.75">
      <c r="B17" s="14"/>
      <c r="C17" s="6"/>
      <c r="D17" s="6"/>
      <c r="E17" s="6"/>
      <c r="F17" s="6" t="s">
        <v>726</v>
      </c>
      <c r="G17" s="6"/>
      <c r="H17" s="6"/>
      <c r="I17" s="6"/>
      <c r="J17" s="6"/>
      <c r="K17" s="27"/>
      <c r="L17" s="62"/>
      <c r="M17" s="65"/>
      <c r="N17" s="65"/>
      <c r="O17" s="65"/>
      <c r="P17" s="215">
        <v>0</v>
      </c>
      <c r="Q17" s="65"/>
      <c r="R17" s="65"/>
      <c r="S17" s="66"/>
    </row>
    <row r="18" spans="2:19" s="8" customFormat="1" ht="18" customHeight="1">
      <c r="B18" s="14"/>
      <c r="C18" s="6"/>
      <c r="D18" s="6"/>
      <c r="E18" s="5" t="s">
        <v>727</v>
      </c>
      <c r="F18" s="6"/>
      <c r="G18" s="6"/>
      <c r="H18" s="6"/>
      <c r="I18" s="6"/>
      <c r="J18" s="6"/>
      <c r="K18" s="27"/>
      <c r="L18" s="67">
        <v>1</v>
      </c>
      <c r="M18" s="65"/>
      <c r="N18" s="65"/>
      <c r="O18" s="63">
        <f>IF(P18&gt;0,P18*L18,SUM(P19:P19)*L18)</f>
        <v>0</v>
      </c>
      <c r="P18" s="64">
        <v>0</v>
      </c>
      <c r="Q18" s="247" t="s">
        <v>1</v>
      </c>
      <c r="R18" s="65"/>
      <c r="S18" s="66"/>
    </row>
    <row r="19" spans="2:19" s="8" customFormat="1" ht="15.75">
      <c r="B19" s="14"/>
      <c r="C19" s="6"/>
      <c r="D19" s="6"/>
      <c r="E19" s="6"/>
      <c r="F19" s="6" t="s">
        <v>728</v>
      </c>
      <c r="G19" s="6"/>
      <c r="H19" s="6"/>
      <c r="I19" s="6"/>
      <c r="J19" s="6"/>
      <c r="K19" s="27"/>
      <c r="L19" s="62"/>
      <c r="M19" s="65"/>
      <c r="N19" s="65"/>
      <c r="O19" s="65"/>
      <c r="P19" s="68">
        <v>0</v>
      </c>
      <c r="Q19" s="65"/>
      <c r="R19" s="65"/>
      <c r="S19" s="66"/>
    </row>
    <row r="20" spans="2:19" s="8" customFormat="1" ht="15.75">
      <c r="B20" s="14"/>
      <c r="C20" s="6"/>
      <c r="D20" s="6"/>
      <c r="E20" s="5" t="s">
        <v>729</v>
      </c>
      <c r="F20" s="6"/>
      <c r="G20" s="6"/>
      <c r="H20" s="6"/>
      <c r="I20" s="6"/>
      <c r="J20" s="6"/>
      <c r="K20" s="27"/>
      <c r="L20" s="62"/>
      <c r="M20" s="65"/>
      <c r="N20" s="65"/>
      <c r="O20" s="68">
        <v>0</v>
      </c>
      <c r="P20" s="65"/>
      <c r="Q20" s="65"/>
      <c r="R20" s="65"/>
      <c r="S20" s="66"/>
    </row>
    <row r="21" spans="2:19" s="8" customFormat="1" ht="15.75">
      <c r="B21" s="14"/>
      <c r="C21" s="6"/>
      <c r="D21" s="6"/>
      <c r="E21" s="5" t="s">
        <v>730</v>
      </c>
      <c r="F21" s="6"/>
      <c r="G21" s="6"/>
      <c r="H21" s="6"/>
      <c r="I21" s="6"/>
      <c r="J21" s="6"/>
      <c r="K21" s="27"/>
      <c r="L21" s="62"/>
      <c r="M21" s="65"/>
      <c r="N21" s="65"/>
      <c r="O21" s="68">
        <v>0</v>
      </c>
      <c r="P21" s="65"/>
      <c r="Q21" s="65"/>
      <c r="R21" s="65"/>
      <c r="S21" s="66"/>
    </row>
    <row r="22" spans="2:19" s="8" customFormat="1" ht="15.75">
      <c r="B22" s="14"/>
      <c r="C22" s="6"/>
      <c r="D22" s="6"/>
      <c r="E22" s="5" t="s">
        <v>731</v>
      </c>
      <c r="F22" s="6"/>
      <c r="G22" s="6"/>
      <c r="H22" s="6"/>
      <c r="I22" s="6"/>
      <c r="J22" s="6"/>
      <c r="K22" s="27"/>
      <c r="L22" s="62"/>
      <c r="M22" s="65"/>
      <c r="N22" s="65"/>
      <c r="O22" s="68">
        <v>0</v>
      </c>
      <c r="P22" s="65"/>
      <c r="Q22" s="65"/>
      <c r="R22" s="65"/>
      <c r="S22" s="66"/>
    </row>
    <row r="23" spans="2:19" s="8" customFormat="1" ht="15.75">
      <c r="B23" s="14"/>
      <c r="C23" s="6"/>
      <c r="D23" s="6"/>
      <c r="E23" s="5" t="s">
        <v>732</v>
      </c>
      <c r="F23" s="6"/>
      <c r="G23" s="6"/>
      <c r="H23" s="6"/>
      <c r="I23" s="6"/>
      <c r="J23" s="6"/>
      <c r="K23" s="27"/>
      <c r="L23" s="62"/>
      <c r="M23" s="65"/>
      <c r="N23" s="65"/>
      <c r="O23" s="68">
        <v>0</v>
      </c>
      <c r="P23" s="65"/>
      <c r="Q23" s="65"/>
      <c r="R23" s="65"/>
      <c r="S23" s="66"/>
    </row>
    <row r="24" spans="2:19" s="8" customFormat="1" ht="15.75">
      <c r="B24" s="14"/>
      <c r="C24" s="6"/>
      <c r="D24" s="6"/>
      <c r="E24" s="5" t="s">
        <v>733</v>
      </c>
      <c r="F24" s="6"/>
      <c r="G24" s="6"/>
      <c r="H24" s="6"/>
      <c r="I24" s="6"/>
      <c r="J24" s="6"/>
      <c r="K24" s="27"/>
      <c r="L24" s="62"/>
      <c r="M24" s="65"/>
      <c r="N24" s="65"/>
      <c r="O24" s="68">
        <v>0</v>
      </c>
      <c r="P24" s="216"/>
      <c r="Q24" s="65"/>
      <c r="R24" s="65"/>
      <c r="S24" s="66"/>
    </row>
    <row r="25" spans="2:19" s="8" customFormat="1" ht="15.75">
      <c r="B25" s="14"/>
      <c r="C25" s="6"/>
      <c r="D25" s="6"/>
      <c r="E25" s="5" t="s">
        <v>734</v>
      </c>
      <c r="F25" s="6"/>
      <c r="G25" s="6"/>
      <c r="H25" s="6"/>
      <c r="I25" s="6"/>
      <c r="J25" s="6"/>
      <c r="K25" s="27"/>
      <c r="L25" s="67">
        <v>1</v>
      </c>
      <c r="M25" s="65"/>
      <c r="N25" s="65"/>
      <c r="O25" s="63">
        <f>IF(P25&gt;0,P25*L25,SUM(P26:P32)*L25)</f>
        <v>0</v>
      </c>
      <c r="P25" s="64">
        <v>0</v>
      </c>
      <c r="Q25" s="247" t="s">
        <v>1</v>
      </c>
      <c r="R25" s="65"/>
      <c r="S25" s="66"/>
    </row>
    <row r="26" spans="2:19" s="8" customFormat="1" ht="15.75">
      <c r="B26" s="14"/>
      <c r="C26" s="6"/>
      <c r="D26" s="6"/>
      <c r="E26" s="6"/>
      <c r="F26" s="6" t="s">
        <v>735</v>
      </c>
      <c r="G26" s="6"/>
      <c r="H26" s="6"/>
      <c r="I26" s="6"/>
      <c r="J26" s="6"/>
      <c r="K26" s="27"/>
      <c r="L26" s="62"/>
      <c r="M26" s="65"/>
      <c r="N26" s="65"/>
      <c r="O26" s="65"/>
      <c r="P26" s="68">
        <v>0</v>
      </c>
      <c r="Q26" s="65"/>
      <c r="R26" s="65"/>
      <c r="S26" s="66"/>
    </row>
    <row r="27" spans="2:19" s="8" customFormat="1" ht="15.75">
      <c r="B27" s="14"/>
      <c r="C27" s="6"/>
      <c r="D27" s="6"/>
      <c r="E27" s="6"/>
      <c r="F27" s="6" t="s">
        <v>736</v>
      </c>
      <c r="G27" s="6"/>
      <c r="H27" s="6"/>
      <c r="I27" s="6"/>
      <c r="J27" s="6"/>
      <c r="K27" s="27"/>
      <c r="L27" s="62"/>
      <c r="M27" s="65"/>
      <c r="N27" s="65"/>
      <c r="O27" s="65"/>
      <c r="P27" s="68">
        <v>0</v>
      </c>
      <c r="Q27" s="65"/>
      <c r="R27" s="65"/>
      <c r="S27" s="66"/>
    </row>
    <row r="28" spans="2:19" s="8" customFormat="1" ht="15.75">
      <c r="B28" s="14"/>
      <c r="C28" s="6"/>
      <c r="D28" s="6"/>
      <c r="E28" s="6"/>
      <c r="F28" s="6" t="s">
        <v>737</v>
      </c>
      <c r="G28" s="6"/>
      <c r="H28" s="6"/>
      <c r="I28" s="6"/>
      <c r="J28" s="6"/>
      <c r="K28" s="27"/>
      <c r="L28" s="62"/>
      <c r="M28" s="65"/>
      <c r="N28" s="65"/>
      <c r="O28" s="65"/>
      <c r="P28" s="68">
        <v>0</v>
      </c>
      <c r="Q28" s="65"/>
      <c r="R28" s="65"/>
      <c r="S28" s="66"/>
    </row>
    <row r="29" spans="2:19" s="8" customFormat="1" ht="15.75">
      <c r="B29" s="14"/>
      <c r="C29" s="6"/>
      <c r="D29" s="6"/>
      <c r="E29" s="6"/>
      <c r="F29" s="6" t="s">
        <v>738</v>
      </c>
      <c r="G29" s="6"/>
      <c r="H29" s="6"/>
      <c r="I29" s="6"/>
      <c r="J29" s="6"/>
      <c r="K29" s="27"/>
      <c r="L29" s="62"/>
      <c r="M29" s="65"/>
      <c r="N29" s="65"/>
      <c r="O29" s="65"/>
      <c r="P29" s="68">
        <v>0</v>
      </c>
      <c r="Q29" s="65"/>
      <c r="R29" s="65"/>
      <c r="S29" s="66"/>
    </row>
    <row r="30" spans="2:19" s="8" customFormat="1" ht="15.75">
      <c r="B30" s="14"/>
      <c r="C30" s="6"/>
      <c r="D30" s="6"/>
      <c r="E30" s="6"/>
      <c r="F30" s="6" t="s">
        <v>739</v>
      </c>
      <c r="G30" s="6"/>
      <c r="H30" s="6"/>
      <c r="I30" s="6"/>
      <c r="J30" s="6"/>
      <c r="K30" s="27"/>
      <c r="L30" s="62"/>
      <c r="M30" s="65"/>
      <c r="N30" s="65"/>
      <c r="O30" s="65"/>
      <c r="P30" s="68">
        <v>0</v>
      </c>
      <c r="Q30" s="65"/>
      <c r="R30" s="65"/>
      <c r="S30" s="66"/>
    </row>
    <row r="31" spans="2:19" s="8" customFormat="1" ht="15.75">
      <c r="B31" s="14"/>
      <c r="C31" s="6"/>
      <c r="D31" s="6"/>
      <c r="E31" s="6"/>
      <c r="F31" s="6" t="s">
        <v>740</v>
      </c>
      <c r="G31" s="6"/>
      <c r="H31" s="6"/>
      <c r="I31" s="6"/>
      <c r="J31" s="6"/>
      <c r="K31" s="27"/>
      <c r="L31" s="62"/>
      <c r="M31" s="65"/>
      <c r="N31" s="65"/>
      <c r="O31" s="65"/>
      <c r="P31" s="68">
        <v>0</v>
      </c>
      <c r="Q31" s="65"/>
      <c r="R31" s="65"/>
      <c r="S31" s="66"/>
    </row>
    <row r="32" spans="2:19" s="8" customFormat="1" ht="15.75">
      <c r="B32" s="14"/>
      <c r="C32" s="6"/>
      <c r="D32" s="6"/>
      <c r="E32" s="6"/>
      <c r="F32" s="6" t="s">
        <v>741</v>
      </c>
      <c r="G32" s="6"/>
      <c r="H32" s="6"/>
      <c r="I32" s="6"/>
      <c r="J32" s="6"/>
      <c r="K32" s="27"/>
      <c r="L32" s="62"/>
      <c r="M32" s="65"/>
      <c r="N32" s="65"/>
      <c r="O32" s="65"/>
      <c r="P32" s="215">
        <v>0</v>
      </c>
      <c r="Q32" s="65"/>
      <c r="R32" s="65"/>
      <c r="S32" s="66"/>
    </row>
    <row r="33" spans="2:19" s="8" customFormat="1" ht="15.75">
      <c r="B33" s="14"/>
      <c r="C33" s="6"/>
      <c r="D33" s="6"/>
      <c r="E33" s="5" t="s">
        <v>742</v>
      </c>
      <c r="F33" s="6"/>
      <c r="G33" s="6"/>
      <c r="H33" s="6"/>
      <c r="I33" s="6"/>
      <c r="J33" s="6"/>
      <c r="K33" s="27"/>
      <c r="L33" s="62"/>
      <c r="M33" s="65"/>
      <c r="N33" s="65"/>
      <c r="O33" s="63">
        <f>IF(P33&gt;0,P33,SUM(P34:P40))</f>
        <v>0</v>
      </c>
      <c r="P33" s="64">
        <v>0</v>
      </c>
      <c r="Q33" s="216"/>
      <c r="R33" s="65"/>
      <c r="S33" s="66"/>
    </row>
    <row r="34" spans="2:19" s="8" customFormat="1" ht="16.5" customHeight="1">
      <c r="B34" s="14"/>
      <c r="C34" s="6"/>
      <c r="D34" s="6"/>
      <c r="E34" s="6"/>
      <c r="F34" s="6" t="s">
        <v>743</v>
      </c>
      <c r="G34" s="6"/>
      <c r="H34" s="6"/>
      <c r="I34" s="6"/>
      <c r="J34" s="6"/>
      <c r="K34" s="27"/>
      <c r="L34" s="62"/>
      <c r="M34" s="65"/>
      <c r="N34" s="65"/>
      <c r="O34" s="65"/>
      <c r="P34" s="63">
        <f>IF(Q34&gt;0,Q34,SUM(Q35:Q37))</f>
        <v>0</v>
      </c>
      <c r="Q34" s="64">
        <v>0</v>
      </c>
      <c r="R34" s="65"/>
      <c r="S34" s="66"/>
    </row>
    <row r="35" spans="2:19" s="8" customFormat="1" ht="15.75">
      <c r="B35" s="14"/>
      <c r="C35" s="6"/>
      <c r="D35" s="6"/>
      <c r="E35" s="6"/>
      <c r="F35" s="6"/>
      <c r="G35" s="5" t="s">
        <v>744</v>
      </c>
      <c r="H35" s="6"/>
      <c r="I35" s="6"/>
      <c r="J35" s="6"/>
      <c r="K35" s="27"/>
      <c r="L35" s="62"/>
      <c r="M35" s="65"/>
      <c r="N35" s="65"/>
      <c r="O35" s="65"/>
      <c r="P35" s="65"/>
      <c r="Q35" s="68">
        <v>0</v>
      </c>
      <c r="R35" s="65"/>
      <c r="S35" s="66"/>
    </row>
    <row r="36" spans="2:19" s="8" customFormat="1" ht="15.75">
      <c r="B36" s="14"/>
      <c r="C36" s="6"/>
      <c r="D36" s="6"/>
      <c r="E36" s="6"/>
      <c r="F36" s="6"/>
      <c r="G36" s="5" t="s">
        <v>745</v>
      </c>
      <c r="H36" s="6"/>
      <c r="I36" s="6"/>
      <c r="J36" s="6"/>
      <c r="K36" s="27"/>
      <c r="L36" s="62"/>
      <c r="M36" s="65"/>
      <c r="N36" s="65"/>
      <c r="O36" s="65"/>
      <c r="P36" s="65"/>
      <c r="Q36" s="68">
        <v>0</v>
      </c>
      <c r="R36" s="65"/>
      <c r="S36" s="66"/>
    </row>
    <row r="37" spans="2:19" s="8" customFormat="1" ht="15.75">
      <c r="B37" s="14"/>
      <c r="C37" s="6"/>
      <c r="D37" s="6"/>
      <c r="E37" s="6"/>
      <c r="F37" s="6"/>
      <c r="G37" s="5" t="s">
        <v>746</v>
      </c>
      <c r="H37" s="6"/>
      <c r="I37" s="6"/>
      <c r="J37" s="6"/>
      <c r="K37" s="27"/>
      <c r="L37" s="62"/>
      <c r="M37" s="65"/>
      <c r="N37" s="65"/>
      <c r="O37" s="65"/>
      <c r="P37" s="65"/>
      <c r="Q37" s="215">
        <v>0</v>
      </c>
      <c r="R37" s="65"/>
      <c r="S37" s="66"/>
    </row>
    <row r="38" spans="2:19" s="8" customFormat="1" ht="15.75">
      <c r="B38" s="14"/>
      <c r="C38" s="6"/>
      <c r="D38" s="6"/>
      <c r="E38" s="6"/>
      <c r="F38" s="6" t="s">
        <v>747</v>
      </c>
      <c r="G38" s="6"/>
      <c r="H38" s="6"/>
      <c r="I38" s="6"/>
      <c r="J38" s="6"/>
      <c r="K38" s="27"/>
      <c r="L38" s="62"/>
      <c r="M38" s="65"/>
      <c r="N38" s="65"/>
      <c r="O38" s="65"/>
      <c r="P38" s="63">
        <f>IF(Q38&gt;0,Q38,SUM(Q39:Q40))</f>
        <v>0</v>
      </c>
      <c r="Q38" s="64">
        <v>0</v>
      </c>
      <c r="R38" s="65"/>
      <c r="S38" s="66"/>
    </row>
    <row r="39" spans="2:19" s="8" customFormat="1" ht="15.75">
      <c r="B39" s="14"/>
      <c r="C39" s="6"/>
      <c r="D39" s="6"/>
      <c r="E39" s="6"/>
      <c r="F39" s="6"/>
      <c r="G39" s="5" t="s">
        <v>748</v>
      </c>
      <c r="H39" s="6"/>
      <c r="I39" s="6"/>
      <c r="J39" s="6"/>
      <c r="K39" s="27"/>
      <c r="L39" s="62"/>
      <c r="M39" s="65"/>
      <c r="N39" s="65"/>
      <c r="O39" s="65"/>
      <c r="P39" s="65"/>
      <c r="Q39" s="68">
        <v>0</v>
      </c>
      <c r="R39" s="65"/>
      <c r="S39" s="66"/>
    </row>
    <row r="40" spans="2:19" s="8" customFormat="1" ht="15.75">
      <c r="B40" s="14"/>
      <c r="C40" s="6"/>
      <c r="D40" s="6"/>
      <c r="E40" s="6"/>
      <c r="F40" s="6"/>
      <c r="G40" s="5" t="s">
        <v>749</v>
      </c>
      <c r="H40" s="6"/>
      <c r="I40" s="6"/>
      <c r="J40" s="6"/>
      <c r="K40" s="27"/>
      <c r="L40" s="62"/>
      <c r="M40" s="65"/>
      <c r="N40" s="65"/>
      <c r="O40" s="65"/>
      <c r="P40" s="216"/>
      <c r="Q40" s="68">
        <v>0</v>
      </c>
      <c r="R40" s="65"/>
      <c r="S40" s="66"/>
    </row>
    <row r="41" spans="2:19" s="8" customFormat="1" ht="15.75">
      <c r="B41" s="14"/>
      <c r="C41" s="6"/>
      <c r="D41" s="6"/>
      <c r="E41" s="5" t="s">
        <v>750</v>
      </c>
      <c r="F41" s="6"/>
      <c r="G41" s="6"/>
      <c r="H41" s="6"/>
      <c r="I41" s="6"/>
      <c r="J41" s="6"/>
      <c r="K41" s="27"/>
      <c r="L41" s="62"/>
      <c r="M41" s="65"/>
      <c r="N41" s="65"/>
      <c r="O41" s="63">
        <f>IF(P41&gt;0,P41,SUM(P42:P43))</f>
        <v>0</v>
      </c>
      <c r="P41" s="64">
        <v>0</v>
      </c>
      <c r="Q41" s="65"/>
      <c r="R41" s="65"/>
      <c r="S41" s="66"/>
    </row>
    <row r="42" spans="2:19" s="8" customFormat="1" ht="15.75">
      <c r="B42" s="14"/>
      <c r="C42" s="6"/>
      <c r="D42" s="6"/>
      <c r="E42" s="6"/>
      <c r="F42" s="6" t="s">
        <v>751</v>
      </c>
      <c r="G42" s="6"/>
      <c r="H42" s="6"/>
      <c r="I42" s="6"/>
      <c r="J42" s="6"/>
      <c r="K42" s="27"/>
      <c r="L42" s="62"/>
      <c r="M42" s="65"/>
      <c r="N42" s="65"/>
      <c r="O42" s="65"/>
      <c r="P42" s="68">
        <v>0</v>
      </c>
      <c r="Q42" s="65"/>
      <c r="R42" s="65"/>
      <c r="S42" s="66"/>
    </row>
    <row r="43" spans="2:19" s="8" customFormat="1" ht="15.75">
      <c r="B43" s="14"/>
      <c r="C43" s="6"/>
      <c r="D43" s="6"/>
      <c r="E43" s="6"/>
      <c r="F43" s="6" t="s">
        <v>752</v>
      </c>
      <c r="G43" s="6"/>
      <c r="H43" s="6"/>
      <c r="I43" s="6"/>
      <c r="J43" s="6"/>
      <c r="K43" s="27"/>
      <c r="L43" s="62"/>
      <c r="M43" s="65"/>
      <c r="N43" s="65"/>
      <c r="O43" s="65"/>
      <c r="P43" s="215">
        <v>0</v>
      </c>
      <c r="Q43" s="65"/>
      <c r="R43" s="65"/>
      <c r="S43" s="66"/>
    </row>
    <row r="44" spans="2:19" s="8" customFormat="1" ht="15.75">
      <c r="B44" s="14"/>
      <c r="C44" s="6"/>
      <c r="D44" s="6"/>
      <c r="E44" s="5" t="s">
        <v>753</v>
      </c>
      <c r="F44" s="6"/>
      <c r="G44" s="6"/>
      <c r="H44" s="6"/>
      <c r="I44" s="6"/>
      <c r="J44" s="6"/>
      <c r="K44" s="27"/>
      <c r="L44" s="62"/>
      <c r="M44" s="65"/>
      <c r="N44" s="65"/>
      <c r="O44" s="63">
        <f>IF(P44&gt;0,P44,SUM(P45:P69))</f>
        <v>0</v>
      </c>
      <c r="P44" s="64"/>
      <c r="Q44" s="65"/>
      <c r="R44" s="65"/>
      <c r="S44" s="66"/>
    </row>
    <row r="45" spans="2:19" s="8" customFormat="1" ht="15.75">
      <c r="B45" s="14"/>
      <c r="C45" s="6"/>
      <c r="D45" s="6"/>
      <c r="E45" s="6"/>
      <c r="F45" s="6" t="s">
        <v>754</v>
      </c>
      <c r="G45" s="6"/>
      <c r="H45" s="6"/>
      <c r="I45" s="6"/>
      <c r="J45" s="6"/>
      <c r="K45" s="27"/>
      <c r="L45" s="67">
        <v>1</v>
      </c>
      <c r="M45" s="65"/>
      <c r="N45" s="65"/>
      <c r="O45" s="65"/>
      <c r="P45" s="63">
        <f>L45*(IF(Q45&gt;0,Q45,SUM(Q46:Q69)))</f>
        <v>0</v>
      </c>
      <c r="Q45" s="64">
        <v>0</v>
      </c>
      <c r="R45" s="247" t="s">
        <v>1</v>
      </c>
      <c r="S45" s="66"/>
    </row>
    <row r="46" spans="2:19" s="8" customFormat="1" ht="15.75">
      <c r="B46" s="14"/>
      <c r="C46" s="6"/>
      <c r="D46" s="6"/>
      <c r="E46" s="6"/>
      <c r="F46" s="6"/>
      <c r="G46" s="5" t="s">
        <v>755</v>
      </c>
      <c r="H46" s="6"/>
      <c r="I46" s="6"/>
      <c r="J46" s="6"/>
      <c r="K46" s="27"/>
      <c r="L46" s="62"/>
      <c r="M46" s="65"/>
      <c r="N46" s="65"/>
      <c r="O46" s="65"/>
      <c r="P46" s="65"/>
      <c r="Q46" s="63">
        <f>IF(R46&gt;0,R46,SUM(R47:R54))</f>
        <v>0</v>
      </c>
      <c r="R46" s="64">
        <v>0</v>
      </c>
      <c r="S46" s="66"/>
    </row>
    <row r="47" spans="2:19" s="8" customFormat="1" ht="15.75">
      <c r="B47" s="14"/>
      <c r="C47" s="6"/>
      <c r="D47" s="6"/>
      <c r="E47" s="6"/>
      <c r="F47" s="6"/>
      <c r="G47" s="6"/>
      <c r="H47" s="5" t="s">
        <v>756</v>
      </c>
      <c r="I47" s="6"/>
      <c r="J47" s="6"/>
      <c r="K47" s="27"/>
      <c r="L47" s="62"/>
      <c r="M47" s="65"/>
      <c r="N47" s="65"/>
      <c r="O47" s="65"/>
      <c r="P47" s="65"/>
      <c r="Q47" s="65"/>
      <c r="R47" s="68">
        <v>0</v>
      </c>
      <c r="S47" s="66"/>
    </row>
    <row r="48" spans="2:19" s="8" customFormat="1" ht="15.75">
      <c r="B48" s="14"/>
      <c r="C48" s="6"/>
      <c r="D48" s="6"/>
      <c r="E48" s="6"/>
      <c r="F48" s="6"/>
      <c r="G48" s="6"/>
      <c r="H48" s="5" t="s">
        <v>757</v>
      </c>
      <c r="I48" s="6"/>
      <c r="J48" s="6"/>
      <c r="K48" s="27"/>
      <c r="L48" s="62"/>
      <c r="M48" s="65"/>
      <c r="N48" s="65"/>
      <c r="O48" s="65"/>
      <c r="P48" s="65"/>
      <c r="Q48" s="65"/>
      <c r="R48" s="68">
        <v>0</v>
      </c>
      <c r="S48" s="66"/>
    </row>
    <row r="49" spans="2:19" s="8" customFormat="1" ht="15.75">
      <c r="B49" s="14"/>
      <c r="C49" s="6"/>
      <c r="D49" s="6"/>
      <c r="E49" s="6"/>
      <c r="F49" s="6"/>
      <c r="G49" s="6"/>
      <c r="H49" s="5" t="s">
        <v>5</v>
      </c>
      <c r="I49" s="6"/>
      <c r="J49" s="6"/>
      <c r="K49" s="27"/>
      <c r="L49" s="62"/>
      <c r="M49" s="65"/>
      <c r="N49" s="65"/>
      <c r="O49" s="65"/>
      <c r="P49" s="65"/>
      <c r="Q49" s="65"/>
      <c r="R49" s="68">
        <v>0</v>
      </c>
      <c r="S49" s="66"/>
    </row>
    <row r="50" spans="2:19" s="8" customFormat="1" ht="15.75">
      <c r="B50" s="14"/>
      <c r="C50" s="6"/>
      <c r="D50" s="6"/>
      <c r="E50" s="6"/>
      <c r="F50" s="6"/>
      <c r="G50" s="6"/>
      <c r="H50" s="5" t="s">
        <v>6</v>
      </c>
      <c r="I50" s="6"/>
      <c r="J50" s="6"/>
      <c r="K50" s="27"/>
      <c r="L50" s="62"/>
      <c r="M50" s="65"/>
      <c r="N50" s="65"/>
      <c r="O50" s="65"/>
      <c r="P50" s="65"/>
      <c r="Q50" s="65"/>
      <c r="R50" s="68">
        <v>0</v>
      </c>
      <c r="S50" s="66"/>
    </row>
    <row r="51" spans="2:19" s="8" customFormat="1" ht="15.75">
      <c r="B51" s="14"/>
      <c r="C51" s="6"/>
      <c r="D51" s="6"/>
      <c r="E51" s="6"/>
      <c r="F51" s="6"/>
      <c r="G51" s="6"/>
      <c r="H51" s="5" t="s">
        <v>7</v>
      </c>
      <c r="I51" s="6"/>
      <c r="J51" s="6"/>
      <c r="K51" s="27"/>
      <c r="L51" s="62"/>
      <c r="M51" s="65"/>
      <c r="N51" s="65"/>
      <c r="O51" s="65"/>
      <c r="P51" s="65"/>
      <c r="Q51" s="65"/>
      <c r="R51" s="68">
        <v>0</v>
      </c>
      <c r="S51" s="66"/>
    </row>
    <row r="52" spans="2:19" s="8" customFormat="1" ht="15.75">
      <c r="B52" s="14"/>
      <c r="C52" s="6"/>
      <c r="D52" s="6"/>
      <c r="E52" s="6"/>
      <c r="F52" s="6"/>
      <c r="G52" s="6"/>
      <c r="H52" s="5" t="s">
        <v>8</v>
      </c>
      <c r="I52" s="6"/>
      <c r="J52" s="6"/>
      <c r="K52" s="27"/>
      <c r="L52" s="62"/>
      <c r="M52" s="65"/>
      <c r="N52" s="65"/>
      <c r="O52" s="65"/>
      <c r="P52" s="65"/>
      <c r="Q52" s="65"/>
      <c r="R52" s="68">
        <v>0</v>
      </c>
      <c r="S52" s="66"/>
    </row>
    <row r="53" spans="2:19" s="8" customFormat="1" ht="15.75">
      <c r="B53" s="14"/>
      <c r="C53" s="6"/>
      <c r="D53" s="6"/>
      <c r="E53" s="6"/>
      <c r="F53" s="6"/>
      <c r="G53" s="6"/>
      <c r="H53" s="5" t="s">
        <v>9</v>
      </c>
      <c r="I53" s="6"/>
      <c r="J53" s="6"/>
      <c r="K53" s="27"/>
      <c r="L53" s="62"/>
      <c r="M53" s="65"/>
      <c r="N53" s="65"/>
      <c r="O53" s="65"/>
      <c r="P53" s="65"/>
      <c r="Q53" s="65"/>
      <c r="R53" s="68">
        <v>0</v>
      </c>
      <c r="S53" s="66"/>
    </row>
    <row r="54" spans="2:19" s="8" customFormat="1" ht="15.75">
      <c r="B54" s="14"/>
      <c r="C54" s="6"/>
      <c r="D54" s="6"/>
      <c r="E54" s="6"/>
      <c r="F54" s="6"/>
      <c r="G54" s="6"/>
      <c r="H54" s="5" t="s">
        <v>10</v>
      </c>
      <c r="I54" s="6"/>
      <c r="J54" s="6"/>
      <c r="K54" s="27"/>
      <c r="L54" s="62"/>
      <c r="M54" s="65"/>
      <c r="N54" s="65"/>
      <c r="O54" s="65"/>
      <c r="P54" s="65"/>
      <c r="Q54" s="65"/>
      <c r="R54" s="215">
        <v>0</v>
      </c>
      <c r="S54" s="66"/>
    </row>
    <row r="55" spans="2:19" s="8" customFormat="1" ht="15.75">
      <c r="B55" s="14"/>
      <c r="C55" s="6"/>
      <c r="D55" s="6"/>
      <c r="E55" s="6"/>
      <c r="F55" s="6"/>
      <c r="G55" s="5" t="s">
        <v>11</v>
      </c>
      <c r="H55" s="6"/>
      <c r="I55" s="6"/>
      <c r="J55" s="6"/>
      <c r="K55" s="27"/>
      <c r="L55" s="62"/>
      <c r="M55" s="65"/>
      <c r="N55" s="65"/>
      <c r="O55" s="65"/>
      <c r="P55" s="65"/>
      <c r="Q55" s="63">
        <f>IF(R55&gt;0,R55,SUM(R56:R69))</f>
        <v>0</v>
      </c>
      <c r="R55" s="64">
        <v>0</v>
      </c>
      <c r="S55" s="66"/>
    </row>
    <row r="56" spans="2:19" s="8" customFormat="1" ht="15.75">
      <c r="B56" s="14"/>
      <c r="C56" s="6"/>
      <c r="D56" s="6"/>
      <c r="E56" s="6"/>
      <c r="F56" s="6"/>
      <c r="G56" s="6"/>
      <c r="H56" s="5" t="s">
        <v>12</v>
      </c>
      <c r="I56" s="6"/>
      <c r="J56" s="6"/>
      <c r="K56" s="27"/>
      <c r="L56" s="62"/>
      <c r="M56" s="65"/>
      <c r="N56" s="65"/>
      <c r="O56" s="65"/>
      <c r="P56" s="65"/>
      <c r="Q56" s="65"/>
      <c r="R56" s="68">
        <v>0</v>
      </c>
      <c r="S56" s="66"/>
    </row>
    <row r="57" spans="2:19" s="8" customFormat="1" ht="15.75">
      <c r="B57" s="14"/>
      <c r="C57" s="6"/>
      <c r="D57" s="6"/>
      <c r="E57" s="6"/>
      <c r="F57" s="6"/>
      <c r="G57" s="6"/>
      <c r="H57" s="5" t="s">
        <v>13</v>
      </c>
      <c r="I57" s="6"/>
      <c r="J57" s="6"/>
      <c r="K57" s="27"/>
      <c r="L57" s="62"/>
      <c r="M57" s="65"/>
      <c r="N57" s="65"/>
      <c r="O57" s="65"/>
      <c r="P57" s="65"/>
      <c r="Q57" s="65"/>
      <c r="R57" s="68">
        <v>0</v>
      </c>
      <c r="S57" s="80"/>
    </row>
    <row r="58" spans="2:19" s="8" customFormat="1" ht="15.75">
      <c r="B58" s="14"/>
      <c r="C58" s="6"/>
      <c r="D58" s="6"/>
      <c r="E58" s="6"/>
      <c r="F58" s="6"/>
      <c r="G58" s="6"/>
      <c r="H58" s="5" t="s">
        <v>14</v>
      </c>
      <c r="I58" s="6"/>
      <c r="J58" s="6"/>
      <c r="K58" s="27"/>
      <c r="L58" s="62"/>
      <c r="M58" s="65"/>
      <c r="N58" s="65"/>
      <c r="O58" s="65"/>
      <c r="P58" s="65"/>
      <c r="Q58" s="65"/>
      <c r="R58" s="63">
        <f>IF(S58&gt;0,S58,SUM(S59:S62))</f>
        <v>0</v>
      </c>
      <c r="S58" s="274">
        <v>0</v>
      </c>
    </row>
    <row r="59" spans="2:19" s="8" customFormat="1" ht="15.75">
      <c r="B59" s="14"/>
      <c r="C59" s="6"/>
      <c r="D59" s="6"/>
      <c r="E59" s="6"/>
      <c r="F59" s="6"/>
      <c r="G59" s="6"/>
      <c r="H59" s="6"/>
      <c r="I59" s="5" t="s">
        <v>15</v>
      </c>
      <c r="J59" s="6"/>
      <c r="K59" s="27"/>
      <c r="L59" s="62"/>
      <c r="M59" s="65"/>
      <c r="N59" s="65"/>
      <c r="O59" s="65"/>
      <c r="P59" s="65"/>
      <c r="Q59" s="65"/>
      <c r="R59" s="65"/>
      <c r="S59" s="69">
        <v>0</v>
      </c>
    </row>
    <row r="60" spans="2:19" s="8" customFormat="1" ht="15.75">
      <c r="B60" s="14"/>
      <c r="C60" s="6"/>
      <c r="D60" s="6"/>
      <c r="E60" s="6"/>
      <c r="F60" s="6"/>
      <c r="G60" s="6"/>
      <c r="H60" s="6"/>
      <c r="I60" s="5" t="s">
        <v>16</v>
      </c>
      <c r="J60" s="6"/>
      <c r="K60" s="27"/>
      <c r="L60" s="62"/>
      <c r="M60" s="65"/>
      <c r="N60" s="65"/>
      <c r="O60" s="65"/>
      <c r="P60" s="65"/>
      <c r="Q60" s="65"/>
      <c r="R60" s="65"/>
      <c r="S60" s="69">
        <v>0</v>
      </c>
    </row>
    <row r="61" spans="2:19" s="8" customFormat="1" ht="15.75">
      <c r="B61" s="14"/>
      <c r="C61" s="6"/>
      <c r="D61" s="6"/>
      <c r="E61" s="6"/>
      <c r="F61" s="6"/>
      <c r="G61" s="6"/>
      <c r="H61" s="6"/>
      <c r="I61" s="5" t="s">
        <v>17</v>
      </c>
      <c r="J61" s="6"/>
      <c r="K61" s="27"/>
      <c r="L61" s="62"/>
      <c r="M61" s="65"/>
      <c r="N61" s="65"/>
      <c r="O61" s="65"/>
      <c r="P61" s="65"/>
      <c r="Q61" s="65"/>
      <c r="R61" s="65"/>
      <c r="S61" s="69">
        <v>0</v>
      </c>
    </row>
    <row r="62" spans="2:19" s="8" customFormat="1" ht="15.75">
      <c r="B62" s="14"/>
      <c r="C62" s="6"/>
      <c r="D62" s="6"/>
      <c r="E62" s="6"/>
      <c r="F62" s="6"/>
      <c r="G62" s="6"/>
      <c r="H62" s="6"/>
      <c r="I62" s="5" t="s">
        <v>18</v>
      </c>
      <c r="J62" s="6"/>
      <c r="K62" s="27"/>
      <c r="L62" s="62"/>
      <c r="M62" s="65"/>
      <c r="N62" s="65"/>
      <c r="O62" s="65"/>
      <c r="P62" s="65"/>
      <c r="Q62" s="65"/>
      <c r="R62" s="65"/>
      <c r="S62" s="217">
        <v>0</v>
      </c>
    </row>
    <row r="63" spans="2:19" s="8" customFormat="1" ht="15.75">
      <c r="B63" s="14"/>
      <c r="C63" s="6"/>
      <c r="D63" s="6"/>
      <c r="E63" s="6"/>
      <c r="F63" s="6"/>
      <c r="G63" s="6"/>
      <c r="H63" s="5" t="s">
        <v>19</v>
      </c>
      <c r="I63" s="6"/>
      <c r="J63" s="6"/>
      <c r="K63" s="27"/>
      <c r="L63" s="62"/>
      <c r="M63" s="65"/>
      <c r="N63" s="65"/>
      <c r="O63" s="65"/>
      <c r="P63" s="65"/>
      <c r="Q63" s="65"/>
      <c r="R63" s="63">
        <f>IF(S63&gt;0,S63,SUM(S64:S68))</f>
        <v>0</v>
      </c>
      <c r="S63" s="274">
        <v>0</v>
      </c>
    </row>
    <row r="64" spans="2:19" s="8" customFormat="1" ht="15.75">
      <c r="B64" s="14"/>
      <c r="C64" s="6"/>
      <c r="D64" s="6"/>
      <c r="E64" s="6"/>
      <c r="F64" s="6"/>
      <c r="G64" s="6"/>
      <c r="H64" s="6"/>
      <c r="I64" s="5" t="s">
        <v>20</v>
      </c>
      <c r="J64" s="6"/>
      <c r="K64" s="27"/>
      <c r="L64" s="62"/>
      <c r="M64" s="65"/>
      <c r="N64" s="65"/>
      <c r="O64" s="65"/>
      <c r="P64" s="65"/>
      <c r="Q64" s="65"/>
      <c r="R64" s="65"/>
      <c r="S64" s="69">
        <v>0</v>
      </c>
    </row>
    <row r="65" spans="2:19" s="8" customFormat="1" ht="15.75">
      <c r="B65" s="14"/>
      <c r="C65" s="6"/>
      <c r="D65" s="6"/>
      <c r="E65" s="6"/>
      <c r="F65" s="6"/>
      <c r="G65" s="6"/>
      <c r="H65" s="6"/>
      <c r="I65" s="5" t="s">
        <v>21</v>
      </c>
      <c r="J65" s="6"/>
      <c r="K65" s="27"/>
      <c r="L65" s="62"/>
      <c r="M65" s="65"/>
      <c r="N65" s="65"/>
      <c r="O65" s="65"/>
      <c r="P65" s="65"/>
      <c r="Q65" s="65"/>
      <c r="R65" s="65"/>
      <c r="S65" s="69">
        <v>0</v>
      </c>
    </row>
    <row r="66" spans="2:19" s="8" customFormat="1" ht="15.75">
      <c r="B66" s="14"/>
      <c r="C66" s="6"/>
      <c r="D66" s="6"/>
      <c r="E66" s="6"/>
      <c r="F66" s="6"/>
      <c r="G66" s="6"/>
      <c r="H66" s="6"/>
      <c r="I66" s="5" t="s">
        <v>22</v>
      </c>
      <c r="J66" s="6"/>
      <c r="K66" s="27"/>
      <c r="L66" s="62"/>
      <c r="M66" s="65"/>
      <c r="N66" s="65"/>
      <c r="O66" s="65"/>
      <c r="P66" s="65"/>
      <c r="Q66" s="65"/>
      <c r="R66" s="65"/>
      <c r="S66" s="69">
        <v>0</v>
      </c>
    </row>
    <row r="67" spans="2:19" s="8" customFormat="1" ht="15.75">
      <c r="B67" s="14"/>
      <c r="C67" s="6"/>
      <c r="D67" s="6"/>
      <c r="E67" s="6"/>
      <c r="F67" s="6"/>
      <c r="G67" s="6"/>
      <c r="H67" s="6"/>
      <c r="I67" s="5" t="s">
        <v>23</v>
      </c>
      <c r="J67" s="6"/>
      <c r="K67" s="27"/>
      <c r="L67" s="62"/>
      <c r="M67" s="65"/>
      <c r="N67" s="65"/>
      <c r="O67" s="65"/>
      <c r="P67" s="65"/>
      <c r="Q67" s="65"/>
      <c r="R67" s="65"/>
      <c r="S67" s="69">
        <v>0</v>
      </c>
    </row>
    <row r="68" spans="2:19" s="8" customFormat="1" ht="15.75">
      <c r="B68" s="14"/>
      <c r="C68" s="6"/>
      <c r="D68" s="6"/>
      <c r="E68" s="6"/>
      <c r="F68" s="6"/>
      <c r="G68" s="6"/>
      <c r="H68" s="6"/>
      <c r="I68" s="5" t="s">
        <v>24</v>
      </c>
      <c r="J68" s="6"/>
      <c r="K68" s="27"/>
      <c r="L68" s="62"/>
      <c r="M68" s="65"/>
      <c r="N68" s="65"/>
      <c r="O68" s="65"/>
      <c r="P68" s="65"/>
      <c r="Q68" s="65"/>
      <c r="R68" s="65"/>
      <c r="S68" s="69">
        <v>0</v>
      </c>
    </row>
    <row r="69" spans="2:19" s="8" customFormat="1" ht="15.75">
      <c r="B69" s="14"/>
      <c r="C69" s="6"/>
      <c r="D69" s="6"/>
      <c r="E69" s="6"/>
      <c r="F69" s="6"/>
      <c r="G69" s="6"/>
      <c r="H69" s="5" t="s">
        <v>25</v>
      </c>
      <c r="I69" s="6"/>
      <c r="J69" s="6"/>
      <c r="K69" s="27"/>
      <c r="L69" s="62"/>
      <c r="M69" s="65"/>
      <c r="N69" s="65"/>
      <c r="O69" s="216"/>
      <c r="P69" s="65"/>
      <c r="Q69" s="65"/>
      <c r="R69" s="70">
        <v>0</v>
      </c>
      <c r="S69" s="66"/>
    </row>
    <row r="70" spans="2:19" s="8" customFormat="1" ht="15.75">
      <c r="B70" s="14"/>
      <c r="C70" s="6"/>
      <c r="D70" s="6"/>
      <c r="E70" s="6" t="s">
        <v>27</v>
      </c>
      <c r="F70" s="6"/>
      <c r="G70" s="6"/>
      <c r="H70" s="5"/>
      <c r="I70" s="6"/>
      <c r="J70" s="6"/>
      <c r="K70" s="27"/>
      <c r="L70" s="62"/>
      <c r="M70" s="71"/>
      <c r="N70" s="72"/>
      <c r="O70" s="68">
        <v>0</v>
      </c>
      <c r="P70" s="65"/>
      <c r="Q70" s="65"/>
      <c r="R70" s="65"/>
      <c r="S70" s="66"/>
    </row>
    <row r="71" spans="2:19" s="9" customFormat="1" ht="15.75">
      <c r="B71" s="14"/>
      <c r="C71" s="5"/>
      <c r="D71" s="6" t="s">
        <v>577</v>
      </c>
      <c r="E71" s="6"/>
      <c r="F71" s="6"/>
      <c r="G71" s="6"/>
      <c r="H71" s="6"/>
      <c r="I71" s="6"/>
      <c r="J71" s="6"/>
      <c r="K71" s="27"/>
      <c r="L71" s="67">
        <v>1</v>
      </c>
      <c r="M71" s="65"/>
      <c r="N71" s="63">
        <f>IF(O71&gt;0,O71*L71,SUM(O72:O134)*L71)</f>
        <v>0</v>
      </c>
      <c r="O71" s="64">
        <v>0</v>
      </c>
      <c r="P71" s="247" t="s">
        <v>1</v>
      </c>
      <c r="Q71" s="65"/>
      <c r="R71" s="65"/>
      <c r="S71" s="66"/>
    </row>
    <row r="72" spans="2:19" s="9" customFormat="1" ht="27.75" customHeight="1">
      <c r="B72" s="14"/>
      <c r="C72" s="5"/>
      <c r="D72" s="311" t="s">
        <v>448</v>
      </c>
      <c r="E72" s="311"/>
      <c r="F72" s="311"/>
      <c r="G72" s="311"/>
      <c r="H72" s="311"/>
      <c r="I72" s="311"/>
      <c r="J72" s="311"/>
      <c r="K72" s="312"/>
      <c r="L72" s="62"/>
      <c r="M72" s="65"/>
      <c r="N72" s="65"/>
      <c r="O72" s="65"/>
      <c r="P72" s="216"/>
      <c r="Q72" s="65"/>
      <c r="R72" s="65"/>
      <c r="S72" s="66"/>
    </row>
    <row r="73" spans="2:19" s="9" customFormat="1" ht="15.75">
      <c r="B73" s="14"/>
      <c r="C73" s="6"/>
      <c r="D73" s="6"/>
      <c r="E73" s="5" t="s">
        <v>578</v>
      </c>
      <c r="F73" s="6"/>
      <c r="G73" s="6"/>
      <c r="H73" s="6"/>
      <c r="I73" s="6"/>
      <c r="J73" s="6"/>
      <c r="K73" s="27"/>
      <c r="L73" s="62"/>
      <c r="M73" s="65"/>
      <c r="N73" s="65"/>
      <c r="O73" s="63">
        <f>IF(P73&gt;0,P73,SUM(P74:P75))</f>
        <v>0</v>
      </c>
      <c r="P73" s="64">
        <v>0</v>
      </c>
      <c r="Q73" s="65"/>
      <c r="R73" s="65"/>
      <c r="S73" s="66"/>
    </row>
    <row r="74" spans="2:19" s="9" customFormat="1" ht="15.75">
      <c r="B74" s="14"/>
      <c r="C74" s="6"/>
      <c r="D74" s="6"/>
      <c r="E74" s="6"/>
      <c r="F74" s="6" t="s">
        <v>579</v>
      </c>
      <c r="G74" s="6"/>
      <c r="H74" s="6"/>
      <c r="I74" s="6"/>
      <c r="J74" s="6"/>
      <c r="K74" s="27"/>
      <c r="L74" s="62"/>
      <c r="M74" s="65"/>
      <c r="N74" s="65"/>
      <c r="O74" s="65"/>
      <c r="P74" s="68">
        <v>0</v>
      </c>
      <c r="Q74" s="65"/>
      <c r="R74" s="65"/>
      <c r="S74" s="66"/>
    </row>
    <row r="75" spans="2:19" s="9" customFormat="1" ht="15.75">
      <c r="B75" s="14"/>
      <c r="C75" s="6"/>
      <c r="D75" s="6"/>
      <c r="E75" s="6"/>
      <c r="F75" s="6" t="s">
        <v>262</v>
      </c>
      <c r="G75" s="6"/>
      <c r="H75" s="6"/>
      <c r="I75" s="6"/>
      <c r="J75" s="6"/>
      <c r="K75" s="27"/>
      <c r="L75" s="62"/>
      <c r="M75" s="65"/>
      <c r="N75" s="65"/>
      <c r="O75" s="65"/>
      <c r="P75" s="215">
        <v>0</v>
      </c>
      <c r="Q75" s="65"/>
      <c r="R75" s="65"/>
      <c r="S75" s="66"/>
    </row>
    <row r="76" spans="2:19" s="9" customFormat="1" ht="15.75">
      <c r="B76" s="14"/>
      <c r="C76" s="6"/>
      <c r="D76" s="6"/>
      <c r="E76" s="5" t="s">
        <v>580</v>
      </c>
      <c r="F76" s="6"/>
      <c r="G76" s="6"/>
      <c r="H76" s="6"/>
      <c r="I76" s="6"/>
      <c r="J76" s="6"/>
      <c r="K76" s="27"/>
      <c r="L76" s="62"/>
      <c r="M76" s="65"/>
      <c r="N76" s="65"/>
      <c r="O76" s="63">
        <f>IF(P76&gt;0,P76,SUM(P77:P82))</f>
        <v>0</v>
      </c>
      <c r="P76" s="64">
        <v>0</v>
      </c>
      <c r="Q76" s="65"/>
      <c r="R76" s="65"/>
      <c r="S76" s="66"/>
    </row>
    <row r="77" spans="2:19" s="9" customFormat="1" ht="15.75">
      <c r="B77" s="14"/>
      <c r="C77" s="6"/>
      <c r="D77" s="6"/>
      <c r="E77" s="6"/>
      <c r="F77" s="6" t="s">
        <v>263</v>
      </c>
      <c r="G77" s="6"/>
      <c r="H77" s="6"/>
      <c r="I77" s="6"/>
      <c r="J77" s="6"/>
      <c r="K77" s="27"/>
      <c r="L77" s="62"/>
      <c r="M77" s="65"/>
      <c r="N77" s="65"/>
      <c r="O77" s="65"/>
      <c r="P77" s="68">
        <v>0</v>
      </c>
      <c r="Q77" s="65"/>
      <c r="R77" s="65"/>
      <c r="S77" s="66"/>
    </row>
    <row r="78" spans="2:19" s="9" customFormat="1" ht="15.75">
      <c r="B78" s="14"/>
      <c r="C78" s="6"/>
      <c r="D78" s="6"/>
      <c r="E78" s="6"/>
      <c r="F78" s="6" t="s">
        <v>264</v>
      </c>
      <c r="G78" s="6"/>
      <c r="H78" s="6"/>
      <c r="I78" s="6"/>
      <c r="J78" s="6"/>
      <c r="K78" s="27"/>
      <c r="L78" s="62"/>
      <c r="M78" s="65"/>
      <c r="N78" s="65"/>
      <c r="O78" s="65"/>
      <c r="P78" s="68">
        <v>0</v>
      </c>
      <c r="Q78" s="65"/>
      <c r="R78" s="65"/>
      <c r="S78" s="66"/>
    </row>
    <row r="79" spans="2:19" s="9" customFormat="1" ht="15.75">
      <c r="B79" s="14"/>
      <c r="C79" s="6"/>
      <c r="D79" s="6"/>
      <c r="E79" s="6"/>
      <c r="F79" s="6" t="s">
        <v>265</v>
      </c>
      <c r="G79" s="6"/>
      <c r="H79" s="6"/>
      <c r="I79" s="6"/>
      <c r="J79" s="6"/>
      <c r="K79" s="27"/>
      <c r="L79" s="62"/>
      <c r="M79" s="65"/>
      <c r="N79" s="65"/>
      <c r="O79" s="65"/>
      <c r="P79" s="68">
        <v>0</v>
      </c>
      <c r="Q79" s="65"/>
      <c r="R79" s="65"/>
      <c r="S79" s="66"/>
    </row>
    <row r="80" spans="2:19" s="9" customFormat="1" ht="15.75">
      <c r="B80" s="14"/>
      <c r="C80" s="6"/>
      <c r="D80" s="6"/>
      <c r="E80" s="6"/>
      <c r="F80" s="6" t="s">
        <v>266</v>
      </c>
      <c r="G80" s="6"/>
      <c r="H80" s="6"/>
      <c r="I80" s="6"/>
      <c r="J80" s="6"/>
      <c r="K80" s="27"/>
      <c r="L80" s="62"/>
      <c r="M80" s="65"/>
      <c r="N80" s="65"/>
      <c r="O80" s="65"/>
      <c r="P80" s="68">
        <v>0</v>
      </c>
      <c r="Q80" s="65"/>
      <c r="R80" s="65"/>
      <c r="S80" s="66"/>
    </row>
    <row r="81" spans="2:19" s="9" customFormat="1" ht="15.75">
      <c r="B81" s="14"/>
      <c r="C81" s="6"/>
      <c r="D81" s="6"/>
      <c r="E81" s="6"/>
      <c r="F81" s="6" t="s">
        <v>267</v>
      </c>
      <c r="G81" s="6"/>
      <c r="H81" s="6"/>
      <c r="I81" s="6"/>
      <c r="J81" s="6"/>
      <c r="K81" s="27"/>
      <c r="L81" s="62"/>
      <c r="M81" s="65"/>
      <c r="N81" s="65"/>
      <c r="O81" s="65"/>
      <c r="P81" s="68">
        <v>0</v>
      </c>
      <c r="Q81" s="65"/>
      <c r="R81" s="65"/>
      <c r="S81" s="66"/>
    </row>
    <row r="82" spans="2:19" s="9" customFormat="1" ht="15.75">
      <c r="B82" s="14"/>
      <c r="C82" s="6"/>
      <c r="D82" s="6"/>
      <c r="E82" s="6"/>
      <c r="F82" s="6" t="s">
        <v>268</v>
      </c>
      <c r="G82" s="6"/>
      <c r="H82" s="6"/>
      <c r="I82" s="6"/>
      <c r="J82" s="6"/>
      <c r="K82" s="27"/>
      <c r="L82" s="62"/>
      <c r="M82" s="65"/>
      <c r="N82" s="65"/>
      <c r="O82" s="65"/>
      <c r="P82" s="215">
        <v>0</v>
      </c>
      <c r="Q82" s="65"/>
      <c r="R82" s="65"/>
      <c r="S82" s="66"/>
    </row>
    <row r="83" spans="2:19" s="9" customFormat="1" ht="15.75">
      <c r="B83" s="14"/>
      <c r="C83" s="6"/>
      <c r="D83" s="6"/>
      <c r="E83" s="5" t="s">
        <v>581</v>
      </c>
      <c r="F83" s="6"/>
      <c r="G83" s="6"/>
      <c r="H83" s="6"/>
      <c r="I83" s="6"/>
      <c r="J83" s="6"/>
      <c r="K83" s="27"/>
      <c r="L83" s="67">
        <v>1</v>
      </c>
      <c r="M83" s="65"/>
      <c r="N83" s="65"/>
      <c r="O83" s="63">
        <f>IF(P83&gt;0,P83*L83,SUM(P84:P84)*L83)</f>
        <v>0</v>
      </c>
      <c r="P83" s="64">
        <v>0</v>
      </c>
      <c r="Q83" s="247" t="s">
        <v>1</v>
      </c>
      <c r="R83" s="65"/>
      <c r="S83" s="66"/>
    </row>
    <row r="84" spans="2:20" s="9" customFormat="1" ht="15.75">
      <c r="B84" s="14"/>
      <c r="C84" s="6"/>
      <c r="D84" s="6"/>
      <c r="E84" s="6"/>
      <c r="F84" s="6" t="s">
        <v>631</v>
      </c>
      <c r="G84" s="6"/>
      <c r="H84" s="6"/>
      <c r="I84" s="6"/>
      <c r="J84" s="6"/>
      <c r="K84" s="27"/>
      <c r="L84" s="62"/>
      <c r="M84" s="65"/>
      <c r="N84" s="65"/>
      <c r="O84" s="65"/>
      <c r="P84" s="68">
        <v>0</v>
      </c>
      <c r="Q84" s="65"/>
      <c r="R84" s="65"/>
      <c r="S84" s="66"/>
      <c r="T84" s="11"/>
    </row>
    <row r="85" spans="2:19" s="9" customFormat="1" ht="15.75">
      <c r="B85" s="14"/>
      <c r="C85" s="6"/>
      <c r="D85" s="6"/>
      <c r="E85" s="5" t="s">
        <v>582</v>
      </c>
      <c r="F85" s="6"/>
      <c r="G85" s="6"/>
      <c r="H85" s="6"/>
      <c r="I85" s="6"/>
      <c r="J85" s="6"/>
      <c r="K85" s="27"/>
      <c r="L85" s="62"/>
      <c r="M85" s="65"/>
      <c r="N85" s="65"/>
      <c r="O85" s="68">
        <v>0</v>
      </c>
      <c r="P85" s="65"/>
      <c r="Q85" s="65"/>
      <c r="R85" s="65"/>
      <c r="S85" s="66"/>
    </row>
    <row r="86" spans="2:19" s="9" customFormat="1" ht="15.75">
      <c r="B86" s="14"/>
      <c r="C86" s="6"/>
      <c r="D86" s="6"/>
      <c r="E86" s="5" t="s">
        <v>583</v>
      </c>
      <c r="F86" s="6"/>
      <c r="G86" s="6"/>
      <c r="H86" s="6"/>
      <c r="I86" s="6"/>
      <c r="J86" s="6"/>
      <c r="K86" s="27"/>
      <c r="L86" s="62"/>
      <c r="M86" s="65"/>
      <c r="N86" s="65"/>
      <c r="O86" s="68">
        <v>0</v>
      </c>
      <c r="P86" s="65"/>
      <c r="Q86" s="65"/>
      <c r="R86" s="65"/>
      <c r="S86" s="66"/>
    </row>
    <row r="87" spans="2:19" s="9" customFormat="1" ht="15.75">
      <c r="B87" s="14"/>
      <c r="C87" s="6"/>
      <c r="D87" s="6"/>
      <c r="E87" s="5" t="s">
        <v>584</v>
      </c>
      <c r="F87" s="6"/>
      <c r="G87" s="6"/>
      <c r="H87" s="6"/>
      <c r="I87" s="6"/>
      <c r="J87" s="6"/>
      <c r="K87" s="27"/>
      <c r="L87" s="62"/>
      <c r="M87" s="65"/>
      <c r="N87" s="65"/>
      <c r="O87" s="68">
        <v>0</v>
      </c>
      <c r="P87" s="65"/>
      <c r="Q87" s="65"/>
      <c r="R87" s="65"/>
      <c r="S87" s="66"/>
    </row>
    <row r="88" spans="2:19" s="9" customFormat="1" ht="15.75">
      <c r="B88" s="14"/>
      <c r="C88" s="6"/>
      <c r="D88" s="6"/>
      <c r="E88" s="5" t="s">
        <v>585</v>
      </c>
      <c r="F88" s="6"/>
      <c r="G88" s="6"/>
      <c r="H88" s="6"/>
      <c r="I88" s="6"/>
      <c r="J88" s="6"/>
      <c r="K88" s="27"/>
      <c r="L88" s="62"/>
      <c r="M88" s="65"/>
      <c r="N88" s="65"/>
      <c r="O88" s="68">
        <v>0</v>
      </c>
      <c r="P88" s="65"/>
      <c r="Q88" s="65"/>
      <c r="R88" s="65"/>
      <c r="S88" s="66"/>
    </row>
    <row r="89" spans="2:19" s="9" customFormat="1" ht="15.75">
      <c r="B89" s="14"/>
      <c r="C89" s="6"/>
      <c r="D89" s="6"/>
      <c r="E89" s="5" t="s">
        <v>586</v>
      </c>
      <c r="F89" s="6"/>
      <c r="G89" s="6"/>
      <c r="H89" s="6"/>
      <c r="I89" s="6"/>
      <c r="J89" s="6"/>
      <c r="K89" s="27"/>
      <c r="L89" s="62"/>
      <c r="M89" s="65"/>
      <c r="N89" s="65"/>
      <c r="O89" s="68">
        <v>0</v>
      </c>
      <c r="P89" s="216"/>
      <c r="Q89" s="65"/>
      <c r="R89" s="65"/>
      <c r="S89" s="66"/>
    </row>
    <row r="90" spans="2:19" s="9" customFormat="1" ht="15.75">
      <c r="B90" s="14"/>
      <c r="C90" s="6"/>
      <c r="D90" s="6"/>
      <c r="E90" s="5" t="s">
        <v>587</v>
      </c>
      <c r="F90" s="6"/>
      <c r="G90" s="6"/>
      <c r="H90" s="6"/>
      <c r="I90" s="6"/>
      <c r="J90" s="6"/>
      <c r="K90" s="27"/>
      <c r="L90" s="67">
        <v>1</v>
      </c>
      <c r="M90" s="65"/>
      <c r="N90" s="65"/>
      <c r="O90" s="63">
        <f>IF(P90&gt;0,P90*L90,SUM(P91:P97)*L90)</f>
        <v>0</v>
      </c>
      <c r="P90" s="64">
        <v>0</v>
      </c>
      <c r="Q90" s="247" t="s">
        <v>1</v>
      </c>
      <c r="R90" s="65"/>
      <c r="S90" s="66"/>
    </row>
    <row r="91" spans="2:19" s="9" customFormat="1" ht="15.75">
      <c r="B91" s="14"/>
      <c r="C91" s="6"/>
      <c r="D91" s="6"/>
      <c r="E91" s="6"/>
      <c r="F91" s="6" t="s">
        <v>588</v>
      </c>
      <c r="G91" s="6"/>
      <c r="H91" s="6"/>
      <c r="I91" s="6"/>
      <c r="J91" s="6"/>
      <c r="K91" s="27"/>
      <c r="L91" s="62"/>
      <c r="M91" s="65"/>
      <c r="N91" s="65"/>
      <c r="O91" s="65"/>
      <c r="P91" s="68">
        <v>0</v>
      </c>
      <c r="Q91" s="65"/>
      <c r="R91" s="65"/>
      <c r="S91" s="66"/>
    </row>
    <row r="92" spans="2:19" s="9" customFormat="1" ht="15.75">
      <c r="B92" s="14"/>
      <c r="C92" s="6"/>
      <c r="D92" s="6"/>
      <c r="E92" s="6"/>
      <c r="F92" s="6" t="s">
        <v>589</v>
      </c>
      <c r="G92" s="6"/>
      <c r="H92" s="6"/>
      <c r="I92" s="6"/>
      <c r="J92" s="6"/>
      <c r="K92" s="27"/>
      <c r="L92" s="62"/>
      <c r="M92" s="65"/>
      <c r="N92" s="65"/>
      <c r="O92" s="65"/>
      <c r="P92" s="68">
        <v>0</v>
      </c>
      <c r="Q92" s="65"/>
      <c r="R92" s="65"/>
      <c r="S92" s="66"/>
    </row>
    <row r="93" spans="2:19" s="9" customFormat="1" ht="15.75">
      <c r="B93" s="14"/>
      <c r="C93" s="6"/>
      <c r="D93" s="6"/>
      <c r="E93" s="6"/>
      <c r="F93" s="6" t="s">
        <v>590</v>
      </c>
      <c r="G93" s="6"/>
      <c r="H93" s="6"/>
      <c r="I93" s="6"/>
      <c r="J93" s="6"/>
      <c r="K93" s="27"/>
      <c r="L93" s="62"/>
      <c r="M93" s="65"/>
      <c r="N93" s="65"/>
      <c r="O93" s="65"/>
      <c r="P93" s="68">
        <v>0</v>
      </c>
      <c r="Q93" s="65"/>
      <c r="R93" s="65"/>
      <c r="S93" s="66"/>
    </row>
    <row r="94" spans="2:19" s="9" customFormat="1" ht="15.75">
      <c r="B94" s="14"/>
      <c r="C94" s="6"/>
      <c r="D94" s="6"/>
      <c r="E94" s="6"/>
      <c r="F94" s="6" t="s">
        <v>591</v>
      </c>
      <c r="G94" s="6"/>
      <c r="H94" s="6"/>
      <c r="I94" s="6"/>
      <c r="J94" s="6"/>
      <c r="K94" s="27"/>
      <c r="L94" s="62"/>
      <c r="M94" s="65"/>
      <c r="N94" s="65"/>
      <c r="O94" s="65"/>
      <c r="P94" s="68">
        <v>0</v>
      </c>
      <c r="Q94" s="65"/>
      <c r="R94" s="65"/>
      <c r="S94" s="66"/>
    </row>
    <row r="95" spans="2:19" s="9" customFormat="1" ht="15.75">
      <c r="B95" s="14"/>
      <c r="C95" s="6"/>
      <c r="D95" s="6"/>
      <c r="E95" s="6"/>
      <c r="F95" s="6" t="s">
        <v>592</v>
      </c>
      <c r="G95" s="6"/>
      <c r="H95" s="6"/>
      <c r="I95" s="6"/>
      <c r="J95" s="6"/>
      <c r="K95" s="27"/>
      <c r="L95" s="62"/>
      <c r="M95" s="65"/>
      <c r="N95" s="65"/>
      <c r="O95" s="65"/>
      <c r="P95" s="68">
        <v>0</v>
      </c>
      <c r="Q95" s="65"/>
      <c r="R95" s="65"/>
      <c r="S95" s="66"/>
    </row>
    <row r="96" spans="2:19" s="9" customFormat="1" ht="15.75">
      <c r="B96" s="14"/>
      <c r="C96" s="6"/>
      <c r="D96" s="6"/>
      <c r="E96" s="6"/>
      <c r="F96" s="6" t="s">
        <v>118</v>
      </c>
      <c r="G96" s="6"/>
      <c r="H96" s="6"/>
      <c r="I96" s="6"/>
      <c r="J96" s="6"/>
      <c r="K96" s="27"/>
      <c r="L96" s="62"/>
      <c r="M96" s="65"/>
      <c r="N96" s="65"/>
      <c r="O96" s="65"/>
      <c r="P96" s="68">
        <v>0</v>
      </c>
      <c r="Q96" s="65"/>
      <c r="R96" s="65"/>
      <c r="S96" s="66"/>
    </row>
    <row r="97" spans="2:19" s="9" customFormat="1" ht="15.75">
      <c r="B97" s="14"/>
      <c r="C97" s="6"/>
      <c r="D97" s="6"/>
      <c r="E97" s="6"/>
      <c r="F97" s="6" t="s">
        <v>119</v>
      </c>
      <c r="G97" s="6"/>
      <c r="H97" s="6"/>
      <c r="I97" s="6"/>
      <c r="J97" s="6"/>
      <c r="K97" s="27"/>
      <c r="L97" s="62"/>
      <c r="M97" s="65"/>
      <c r="N97" s="65"/>
      <c r="O97" s="65"/>
      <c r="P97" s="215">
        <v>0</v>
      </c>
      <c r="Q97" s="65"/>
      <c r="R97" s="65"/>
      <c r="S97" s="66"/>
    </row>
    <row r="98" spans="2:19" s="9" customFormat="1" ht="15.75">
      <c r="B98" s="14"/>
      <c r="C98" s="6"/>
      <c r="D98" s="6"/>
      <c r="E98" s="5" t="s">
        <v>120</v>
      </c>
      <c r="F98" s="6"/>
      <c r="G98" s="6"/>
      <c r="H98" s="6"/>
      <c r="I98" s="6"/>
      <c r="J98" s="6"/>
      <c r="K98" s="27"/>
      <c r="L98" s="62"/>
      <c r="M98" s="65"/>
      <c r="N98" s="65"/>
      <c r="O98" s="63">
        <f>IF(P98&gt;0,P98,SUM(P98:P105))</f>
        <v>0</v>
      </c>
      <c r="P98" s="64">
        <v>0</v>
      </c>
      <c r="Q98" s="216"/>
      <c r="R98" s="65"/>
      <c r="S98" s="66"/>
    </row>
    <row r="99" spans="2:19" s="9" customFormat="1" ht="15.75">
      <c r="B99" s="14"/>
      <c r="C99" s="6"/>
      <c r="D99" s="6"/>
      <c r="E99" s="6"/>
      <c r="F99" s="6" t="s">
        <v>121</v>
      </c>
      <c r="G99" s="6"/>
      <c r="H99" s="6"/>
      <c r="I99" s="6"/>
      <c r="J99" s="6"/>
      <c r="K99" s="27"/>
      <c r="L99" s="62"/>
      <c r="M99" s="65"/>
      <c r="N99" s="65"/>
      <c r="O99" s="65"/>
      <c r="P99" s="63">
        <f>IF(Q99&gt;0,Q99,SUM(Q100:Q102))</f>
        <v>0</v>
      </c>
      <c r="Q99" s="64">
        <v>0</v>
      </c>
      <c r="R99" s="65"/>
      <c r="S99" s="66"/>
    </row>
    <row r="100" spans="2:19" s="9" customFormat="1" ht="15.75">
      <c r="B100" s="14"/>
      <c r="C100" s="6"/>
      <c r="D100" s="6"/>
      <c r="E100" s="6"/>
      <c r="F100" s="6"/>
      <c r="G100" s="5" t="s">
        <v>122</v>
      </c>
      <c r="H100" s="6"/>
      <c r="I100" s="6"/>
      <c r="J100" s="6"/>
      <c r="K100" s="27"/>
      <c r="L100" s="62"/>
      <c r="M100" s="65"/>
      <c r="N100" s="65"/>
      <c r="O100" s="65"/>
      <c r="P100" s="65"/>
      <c r="Q100" s="68">
        <v>0</v>
      </c>
      <c r="R100" s="65"/>
      <c r="S100" s="66"/>
    </row>
    <row r="101" spans="2:19" s="9" customFormat="1" ht="15.75">
      <c r="B101" s="14"/>
      <c r="C101" s="6"/>
      <c r="D101" s="6"/>
      <c r="E101" s="6"/>
      <c r="F101" s="6"/>
      <c r="G101" s="5" t="s">
        <v>123</v>
      </c>
      <c r="H101" s="6"/>
      <c r="I101" s="6"/>
      <c r="J101" s="6"/>
      <c r="K101" s="27"/>
      <c r="L101" s="62"/>
      <c r="M101" s="65"/>
      <c r="N101" s="65"/>
      <c r="O101" s="65"/>
      <c r="P101" s="65"/>
      <c r="Q101" s="68">
        <v>0</v>
      </c>
      <c r="R101" s="65"/>
      <c r="S101" s="66"/>
    </row>
    <row r="102" spans="2:19" s="9" customFormat="1" ht="15.75">
      <c r="B102" s="14"/>
      <c r="C102" s="6"/>
      <c r="D102" s="6"/>
      <c r="E102" s="6"/>
      <c r="F102" s="6"/>
      <c r="G102" s="5" t="s">
        <v>124</v>
      </c>
      <c r="H102" s="6"/>
      <c r="I102" s="6"/>
      <c r="J102" s="6"/>
      <c r="K102" s="27"/>
      <c r="L102" s="62"/>
      <c r="M102" s="65"/>
      <c r="N102" s="65"/>
      <c r="O102" s="65"/>
      <c r="P102" s="65"/>
      <c r="Q102" s="215">
        <v>0</v>
      </c>
      <c r="R102" s="65"/>
      <c r="S102" s="66"/>
    </row>
    <row r="103" spans="2:19" s="9" customFormat="1" ht="15.75">
      <c r="B103" s="14"/>
      <c r="C103" s="6"/>
      <c r="D103" s="6"/>
      <c r="E103" s="6"/>
      <c r="F103" s="6" t="s">
        <v>125</v>
      </c>
      <c r="G103" s="6"/>
      <c r="H103" s="6"/>
      <c r="I103" s="6"/>
      <c r="J103" s="6"/>
      <c r="K103" s="27"/>
      <c r="L103" s="62"/>
      <c r="M103" s="65"/>
      <c r="N103" s="65"/>
      <c r="O103" s="65"/>
      <c r="P103" s="63">
        <f>IF(Q103&gt;0,Q103,SUM(Q104:Q105))</f>
        <v>0</v>
      </c>
      <c r="Q103" s="64">
        <v>0</v>
      </c>
      <c r="R103" s="65"/>
      <c r="S103" s="66"/>
    </row>
    <row r="104" spans="2:19" s="9" customFormat="1" ht="15.75">
      <c r="B104" s="14"/>
      <c r="C104" s="6"/>
      <c r="D104" s="6"/>
      <c r="E104" s="6"/>
      <c r="F104" s="6"/>
      <c r="G104" s="5" t="s">
        <v>126</v>
      </c>
      <c r="H104" s="6"/>
      <c r="I104" s="6"/>
      <c r="J104" s="6"/>
      <c r="K104" s="27"/>
      <c r="L104" s="62"/>
      <c r="M104" s="65"/>
      <c r="N104" s="65"/>
      <c r="O104" s="65"/>
      <c r="P104" s="65"/>
      <c r="Q104" s="68">
        <v>0</v>
      </c>
      <c r="R104" s="65"/>
      <c r="S104" s="66"/>
    </row>
    <row r="105" spans="2:19" s="9" customFormat="1" ht="15.75">
      <c r="B105" s="14"/>
      <c r="C105" s="6"/>
      <c r="D105" s="6"/>
      <c r="E105" s="6"/>
      <c r="F105" s="6"/>
      <c r="G105" s="5" t="s">
        <v>127</v>
      </c>
      <c r="H105" s="6"/>
      <c r="I105" s="6"/>
      <c r="J105" s="6"/>
      <c r="K105" s="27"/>
      <c r="L105" s="62"/>
      <c r="M105" s="65"/>
      <c r="N105" s="65"/>
      <c r="O105" s="65"/>
      <c r="P105" s="216"/>
      <c r="Q105" s="68">
        <v>0</v>
      </c>
      <c r="R105" s="65"/>
      <c r="S105" s="66"/>
    </row>
    <row r="106" spans="2:19" s="9" customFormat="1" ht="15.75">
      <c r="B106" s="14"/>
      <c r="C106" s="6"/>
      <c r="D106" s="6"/>
      <c r="E106" s="5" t="s">
        <v>128</v>
      </c>
      <c r="F106" s="6"/>
      <c r="G106" s="6"/>
      <c r="H106" s="6"/>
      <c r="I106" s="6"/>
      <c r="J106" s="6"/>
      <c r="K106" s="27"/>
      <c r="L106" s="62"/>
      <c r="M106" s="65"/>
      <c r="N106" s="65"/>
      <c r="O106" s="63">
        <f>IF(P106&gt;0,P106,SUM(P107:P108))</f>
        <v>0</v>
      </c>
      <c r="P106" s="64">
        <v>0</v>
      </c>
      <c r="Q106" s="65"/>
      <c r="R106" s="65"/>
      <c r="S106" s="66"/>
    </row>
    <row r="107" spans="2:19" s="9" customFormat="1" ht="15.75">
      <c r="B107" s="14"/>
      <c r="C107" s="6"/>
      <c r="D107" s="6"/>
      <c r="E107" s="6"/>
      <c r="F107" s="6" t="s">
        <v>129</v>
      </c>
      <c r="G107" s="6"/>
      <c r="H107" s="6"/>
      <c r="I107" s="6"/>
      <c r="J107" s="6"/>
      <c r="K107" s="27"/>
      <c r="L107" s="62"/>
      <c r="M107" s="65"/>
      <c r="N107" s="65"/>
      <c r="O107" s="65"/>
      <c r="P107" s="68">
        <v>0</v>
      </c>
      <c r="Q107" s="65"/>
      <c r="R107" s="65"/>
      <c r="S107" s="66"/>
    </row>
    <row r="108" spans="2:19" s="9" customFormat="1" ht="15.75">
      <c r="B108" s="14"/>
      <c r="C108" s="6"/>
      <c r="D108" s="6"/>
      <c r="E108" s="6"/>
      <c r="F108" s="6" t="s">
        <v>130</v>
      </c>
      <c r="G108" s="6"/>
      <c r="H108" s="6"/>
      <c r="I108" s="6"/>
      <c r="J108" s="6"/>
      <c r="K108" s="27"/>
      <c r="L108" s="62"/>
      <c r="M108" s="65"/>
      <c r="N108" s="65"/>
      <c r="O108" s="65"/>
      <c r="P108" s="215">
        <v>0</v>
      </c>
      <c r="Q108" s="65"/>
      <c r="R108" s="65"/>
      <c r="S108" s="66"/>
    </row>
    <row r="109" spans="2:19" s="9" customFormat="1" ht="15.75">
      <c r="B109" s="14"/>
      <c r="C109" s="6"/>
      <c r="D109" s="6"/>
      <c r="E109" s="5" t="s">
        <v>131</v>
      </c>
      <c r="F109" s="6"/>
      <c r="G109" s="6"/>
      <c r="H109" s="6"/>
      <c r="I109" s="6"/>
      <c r="J109" s="6"/>
      <c r="K109" s="27"/>
      <c r="L109" s="62"/>
      <c r="M109" s="65"/>
      <c r="N109" s="65"/>
      <c r="O109" s="63">
        <f>IF(P109&gt;0,P109,SUM(P110:P134))</f>
        <v>0</v>
      </c>
      <c r="P109" s="64">
        <v>0</v>
      </c>
      <c r="Q109" s="216"/>
      <c r="R109" s="65"/>
      <c r="S109" s="66"/>
    </row>
    <row r="110" spans="2:19" s="9" customFormat="1" ht="15.75">
      <c r="B110" s="14"/>
      <c r="C110" s="6"/>
      <c r="D110" s="6"/>
      <c r="E110" s="6"/>
      <c r="F110" s="6" t="s">
        <v>132</v>
      </c>
      <c r="G110" s="6"/>
      <c r="H110" s="6"/>
      <c r="I110" s="6"/>
      <c r="J110" s="6"/>
      <c r="K110" s="27"/>
      <c r="L110" s="67">
        <v>1</v>
      </c>
      <c r="M110" s="65"/>
      <c r="N110" s="65"/>
      <c r="O110" s="65"/>
      <c r="P110" s="63">
        <f>IF(Q110&gt;0,Q110*L110,SUM(Q111:Q134)*L110)</f>
        <v>0</v>
      </c>
      <c r="Q110" s="64">
        <v>0</v>
      </c>
      <c r="R110" s="216"/>
      <c r="S110" s="66"/>
    </row>
    <row r="111" spans="2:19" s="9" customFormat="1" ht="15.75">
      <c r="B111" s="14"/>
      <c r="C111" s="6"/>
      <c r="D111" s="6"/>
      <c r="E111" s="6"/>
      <c r="F111" s="6"/>
      <c r="G111" s="5" t="s">
        <v>133</v>
      </c>
      <c r="H111" s="6"/>
      <c r="I111" s="6"/>
      <c r="J111" s="6"/>
      <c r="K111" s="27"/>
      <c r="L111" s="62"/>
      <c r="M111" s="65"/>
      <c r="N111" s="65"/>
      <c r="O111" s="65"/>
      <c r="P111" s="65"/>
      <c r="Q111" s="63">
        <f>IF(R111&gt;0,R111,SUM(R112:R119))</f>
        <v>0</v>
      </c>
      <c r="R111" s="64">
        <v>0</v>
      </c>
      <c r="S111" s="247" t="s">
        <v>1</v>
      </c>
    </row>
    <row r="112" spans="2:19" s="9" customFormat="1" ht="15.75">
      <c r="B112" s="14"/>
      <c r="C112" s="6"/>
      <c r="D112" s="6"/>
      <c r="E112" s="6"/>
      <c r="F112" s="6"/>
      <c r="G112" s="6"/>
      <c r="H112" s="5" t="s">
        <v>134</v>
      </c>
      <c r="I112" s="6"/>
      <c r="J112" s="6"/>
      <c r="K112" s="27"/>
      <c r="L112" s="62"/>
      <c r="M112" s="65"/>
      <c r="N112" s="65"/>
      <c r="O112" s="65"/>
      <c r="P112" s="65"/>
      <c r="Q112" s="65"/>
      <c r="R112" s="68">
        <v>0</v>
      </c>
      <c r="S112" s="66"/>
    </row>
    <row r="113" spans="2:19" s="9" customFormat="1" ht="15.75">
      <c r="B113" s="14"/>
      <c r="C113" s="6"/>
      <c r="D113" s="6"/>
      <c r="E113" s="6"/>
      <c r="F113" s="6"/>
      <c r="G113" s="6"/>
      <c r="H113" s="5" t="s">
        <v>306</v>
      </c>
      <c r="I113" s="6"/>
      <c r="J113" s="6"/>
      <c r="K113" s="27"/>
      <c r="L113" s="62"/>
      <c r="M113" s="65"/>
      <c r="N113" s="65"/>
      <c r="O113" s="65"/>
      <c r="P113" s="65"/>
      <c r="Q113" s="65"/>
      <c r="R113" s="68">
        <v>0</v>
      </c>
      <c r="S113" s="66"/>
    </row>
    <row r="114" spans="2:19" s="9" customFormat="1" ht="15.75">
      <c r="B114" s="14"/>
      <c r="C114" s="6"/>
      <c r="D114" s="6"/>
      <c r="E114" s="6"/>
      <c r="F114" s="6"/>
      <c r="G114" s="6"/>
      <c r="H114" s="5" t="s">
        <v>135</v>
      </c>
      <c r="I114" s="6"/>
      <c r="J114" s="6"/>
      <c r="K114" s="27"/>
      <c r="L114" s="62"/>
      <c r="M114" s="65"/>
      <c r="N114" s="65"/>
      <c r="O114" s="65"/>
      <c r="P114" s="65"/>
      <c r="Q114" s="65"/>
      <c r="R114" s="68">
        <v>0</v>
      </c>
      <c r="S114" s="66"/>
    </row>
    <row r="115" spans="2:19" s="9" customFormat="1" ht="15.75">
      <c r="B115" s="14"/>
      <c r="C115" s="6"/>
      <c r="D115" s="6"/>
      <c r="E115" s="6"/>
      <c r="F115" s="6"/>
      <c r="G115" s="6"/>
      <c r="H115" s="5" t="s">
        <v>136</v>
      </c>
      <c r="I115" s="6"/>
      <c r="J115" s="6"/>
      <c r="K115" s="27"/>
      <c r="L115" s="62"/>
      <c r="M115" s="65"/>
      <c r="N115" s="65"/>
      <c r="O115" s="65"/>
      <c r="P115" s="65"/>
      <c r="Q115" s="65"/>
      <c r="R115" s="68">
        <v>0</v>
      </c>
      <c r="S115" s="66"/>
    </row>
    <row r="116" spans="2:19" s="9" customFormat="1" ht="15.75">
      <c r="B116" s="14"/>
      <c r="C116" s="6"/>
      <c r="D116" s="6"/>
      <c r="E116" s="6"/>
      <c r="F116" s="6"/>
      <c r="G116" s="6"/>
      <c r="H116" s="5" t="s">
        <v>137</v>
      </c>
      <c r="I116" s="6"/>
      <c r="J116" s="6"/>
      <c r="K116" s="27"/>
      <c r="L116" s="62"/>
      <c r="M116" s="65"/>
      <c r="N116" s="65"/>
      <c r="O116" s="65"/>
      <c r="P116" s="65"/>
      <c r="Q116" s="65"/>
      <c r="R116" s="68">
        <v>0</v>
      </c>
      <c r="S116" s="66"/>
    </row>
    <row r="117" spans="2:19" s="9" customFormat="1" ht="15.75">
      <c r="B117" s="14"/>
      <c r="C117" s="6"/>
      <c r="D117" s="6"/>
      <c r="E117" s="6"/>
      <c r="F117" s="6"/>
      <c r="G117" s="6"/>
      <c r="H117" s="5" t="s">
        <v>138</v>
      </c>
      <c r="I117" s="6"/>
      <c r="J117" s="6"/>
      <c r="K117" s="27"/>
      <c r="L117" s="62"/>
      <c r="M117" s="65"/>
      <c r="N117" s="65"/>
      <c r="O117" s="65"/>
      <c r="P117" s="65"/>
      <c r="Q117" s="65"/>
      <c r="R117" s="68">
        <v>0</v>
      </c>
      <c r="S117" s="66"/>
    </row>
    <row r="118" spans="2:19" s="9" customFormat="1" ht="15.75">
      <c r="B118" s="14"/>
      <c r="C118" s="6"/>
      <c r="D118" s="6"/>
      <c r="E118" s="6"/>
      <c r="F118" s="6"/>
      <c r="G118" s="6"/>
      <c r="H118" s="5" t="s">
        <v>139</v>
      </c>
      <c r="I118" s="6"/>
      <c r="J118" s="6"/>
      <c r="K118" s="27"/>
      <c r="L118" s="62"/>
      <c r="M118" s="65"/>
      <c r="N118" s="65"/>
      <c r="O118" s="65"/>
      <c r="P118" s="65"/>
      <c r="Q118" s="65"/>
      <c r="R118" s="68">
        <v>0</v>
      </c>
      <c r="S118" s="66"/>
    </row>
    <row r="119" spans="2:19" s="9" customFormat="1" ht="15.75">
      <c r="B119" s="14"/>
      <c r="C119" s="6"/>
      <c r="D119" s="6"/>
      <c r="E119" s="6"/>
      <c r="F119" s="6"/>
      <c r="G119" s="6"/>
      <c r="H119" s="5" t="s">
        <v>140</v>
      </c>
      <c r="I119" s="6"/>
      <c r="J119" s="6"/>
      <c r="K119" s="27"/>
      <c r="L119" s="62"/>
      <c r="M119" s="65"/>
      <c r="N119" s="65"/>
      <c r="O119" s="65"/>
      <c r="P119" s="65"/>
      <c r="Q119" s="65"/>
      <c r="R119" s="215">
        <v>0</v>
      </c>
      <c r="S119" s="66"/>
    </row>
    <row r="120" spans="2:19" s="9" customFormat="1" ht="15.75">
      <c r="B120" s="14"/>
      <c r="C120" s="6"/>
      <c r="D120" s="6"/>
      <c r="E120" s="6"/>
      <c r="F120" s="6"/>
      <c r="G120" s="5" t="s">
        <v>141</v>
      </c>
      <c r="H120" s="6"/>
      <c r="I120" s="6"/>
      <c r="J120" s="6"/>
      <c r="K120" s="27"/>
      <c r="L120" s="62"/>
      <c r="M120" s="65"/>
      <c r="N120" s="65"/>
      <c r="O120" s="65"/>
      <c r="P120" s="65"/>
      <c r="Q120" s="63">
        <f>IF(R120&gt;0,R120,SUM(R121:R134))</f>
        <v>0</v>
      </c>
      <c r="R120" s="64">
        <v>0</v>
      </c>
      <c r="S120" s="66"/>
    </row>
    <row r="121" spans="2:19" s="9" customFormat="1" ht="15.75">
      <c r="B121" s="14"/>
      <c r="C121" s="6"/>
      <c r="D121" s="6"/>
      <c r="E121" s="6"/>
      <c r="F121" s="6"/>
      <c r="G121" s="6"/>
      <c r="H121" s="5" t="s">
        <v>142</v>
      </c>
      <c r="I121" s="6"/>
      <c r="J121" s="6"/>
      <c r="K121" s="27"/>
      <c r="L121" s="62"/>
      <c r="M121" s="65"/>
      <c r="N121" s="65"/>
      <c r="O121" s="65"/>
      <c r="P121" s="65"/>
      <c r="Q121" s="65"/>
      <c r="R121" s="68">
        <v>0</v>
      </c>
      <c r="S121" s="66"/>
    </row>
    <row r="122" spans="2:19" s="9" customFormat="1" ht="15.75">
      <c r="B122" s="14"/>
      <c r="C122" s="6"/>
      <c r="D122" s="6"/>
      <c r="E122" s="6"/>
      <c r="F122" s="6"/>
      <c r="G122" s="6"/>
      <c r="H122" s="5" t="s">
        <v>143</v>
      </c>
      <c r="I122" s="6"/>
      <c r="J122" s="6"/>
      <c r="K122" s="27"/>
      <c r="L122" s="62"/>
      <c r="M122" s="65"/>
      <c r="N122" s="65"/>
      <c r="O122" s="65"/>
      <c r="P122" s="65"/>
      <c r="Q122" s="65"/>
      <c r="R122" s="68">
        <v>0</v>
      </c>
      <c r="S122" s="80"/>
    </row>
    <row r="123" spans="2:19" s="9" customFormat="1" ht="15.75">
      <c r="B123" s="14"/>
      <c r="C123" s="6"/>
      <c r="D123" s="6"/>
      <c r="E123" s="6"/>
      <c r="F123" s="6"/>
      <c r="G123" s="6"/>
      <c r="H123" s="5" t="s">
        <v>144</v>
      </c>
      <c r="I123" s="6"/>
      <c r="J123" s="6"/>
      <c r="K123" s="27"/>
      <c r="L123" s="62"/>
      <c r="M123" s="65"/>
      <c r="N123" s="65"/>
      <c r="O123" s="65"/>
      <c r="P123" s="65"/>
      <c r="Q123" s="65"/>
      <c r="R123" s="63">
        <f>IF(S123&gt;0,S123,SUM(S124:S127))</f>
        <v>0</v>
      </c>
      <c r="S123" s="64">
        <v>0</v>
      </c>
    </row>
    <row r="124" spans="2:19" s="9" customFormat="1" ht="15.75">
      <c r="B124" s="14"/>
      <c r="C124" s="6"/>
      <c r="D124" s="6"/>
      <c r="E124" s="6"/>
      <c r="F124" s="6"/>
      <c r="G124" s="6"/>
      <c r="H124" s="6"/>
      <c r="I124" s="5" t="s">
        <v>145</v>
      </c>
      <c r="J124" s="6"/>
      <c r="K124" s="27"/>
      <c r="L124" s="62"/>
      <c r="M124" s="65"/>
      <c r="N124" s="65"/>
      <c r="O124" s="65"/>
      <c r="P124" s="65"/>
      <c r="Q124" s="65"/>
      <c r="R124" s="65"/>
      <c r="S124" s="69">
        <v>0</v>
      </c>
    </row>
    <row r="125" spans="2:19" s="9" customFormat="1" ht="15.75">
      <c r="B125" s="14"/>
      <c r="C125" s="6"/>
      <c r="D125" s="6"/>
      <c r="E125" s="6"/>
      <c r="F125" s="6"/>
      <c r="G125" s="6"/>
      <c r="H125" s="6"/>
      <c r="I125" s="5" t="s">
        <v>146</v>
      </c>
      <c r="J125" s="6"/>
      <c r="K125" s="27"/>
      <c r="L125" s="62"/>
      <c r="M125" s="65"/>
      <c r="N125" s="65"/>
      <c r="O125" s="65"/>
      <c r="P125" s="65"/>
      <c r="Q125" s="65"/>
      <c r="R125" s="65"/>
      <c r="S125" s="69">
        <v>0</v>
      </c>
    </row>
    <row r="126" spans="2:19" s="9" customFormat="1" ht="15.75">
      <c r="B126" s="14"/>
      <c r="C126" s="6"/>
      <c r="D126" s="6"/>
      <c r="E126" s="6"/>
      <c r="F126" s="6"/>
      <c r="G126" s="6"/>
      <c r="H126" s="6"/>
      <c r="I126" s="5" t="s">
        <v>147</v>
      </c>
      <c r="J126" s="6"/>
      <c r="K126" s="27"/>
      <c r="L126" s="62"/>
      <c r="M126" s="65"/>
      <c r="N126" s="65"/>
      <c r="O126" s="65"/>
      <c r="P126" s="65"/>
      <c r="Q126" s="65"/>
      <c r="R126" s="65"/>
      <c r="S126" s="69">
        <v>0</v>
      </c>
    </row>
    <row r="127" spans="2:19" s="9" customFormat="1" ht="15.75">
      <c r="B127" s="14"/>
      <c r="C127" s="6"/>
      <c r="D127" s="6"/>
      <c r="E127" s="6"/>
      <c r="F127" s="6"/>
      <c r="G127" s="6"/>
      <c r="H127" s="6"/>
      <c r="I127" s="5" t="s">
        <v>148</v>
      </c>
      <c r="J127" s="6"/>
      <c r="K127" s="27"/>
      <c r="L127" s="62"/>
      <c r="M127" s="65"/>
      <c r="N127" s="65"/>
      <c r="O127" s="65"/>
      <c r="P127" s="65"/>
      <c r="Q127" s="65"/>
      <c r="R127" s="65"/>
      <c r="S127" s="217">
        <v>0</v>
      </c>
    </row>
    <row r="128" spans="2:19" s="9" customFormat="1" ht="15.75">
      <c r="B128" s="14"/>
      <c r="C128" s="6"/>
      <c r="D128" s="6"/>
      <c r="E128" s="6"/>
      <c r="F128" s="6"/>
      <c r="G128" s="6"/>
      <c r="H128" s="5" t="s">
        <v>149</v>
      </c>
      <c r="I128" s="6"/>
      <c r="J128" s="6"/>
      <c r="K128" s="27"/>
      <c r="L128" s="62"/>
      <c r="M128" s="65"/>
      <c r="N128" s="65"/>
      <c r="O128" s="65"/>
      <c r="P128" s="65"/>
      <c r="Q128" s="65"/>
      <c r="R128" s="63">
        <f>IF(S128&gt;0,S128,SUM(S129:S133))</f>
        <v>0</v>
      </c>
      <c r="S128" s="64">
        <v>0</v>
      </c>
    </row>
    <row r="129" spans="2:19" s="9" customFormat="1" ht="15.75">
      <c r="B129" s="14"/>
      <c r="C129" s="6"/>
      <c r="D129" s="6"/>
      <c r="E129" s="6"/>
      <c r="F129" s="6"/>
      <c r="G129" s="6"/>
      <c r="H129" s="6"/>
      <c r="I129" s="5" t="s">
        <v>150</v>
      </c>
      <c r="J129" s="6"/>
      <c r="K129" s="27"/>
      <c r="L129" s="62"/>
      <c r="M129" s="65"/>
      <c r="N129" s="65"/>
      <c r="O129" s="65"/>
      <c r="P129" s="65"/>
      <c r="Q129" s="65"/>
      <c r="R129" s="65"/>
      <c r="S129" s="69">
        <v>0</v>
      </c>
    </row>
    <row r="130" spans="2:19" s="9" customFormat="1" ht="15.75">
      <c r="B130" s="14"/>
      <c r="C130" s="6"/>
      <c r="D130" s="6"/>
      <c r="E130" s="6"/>
      <c r="F130" s="6"/>
      <c r="G130" s="6"/>
      <c r="H130" s="6"/>
      <c r="I130" s="5" t="s">
        <v>151</v>
      </c>
      <c r="J130" s="6"/>
      <c r="K130" s="27"/>
      <c r="L130" s="62"/>
      <c r="M130" s="65"/>
      <c r="N130" s="65"/>
      <c r="O130" s="65"/>
      <c r="P130" s="65"/>
      <c r="Q130" s="65"/>
      <c r="R130" s="65"/>
      <c r="S130" s="69">
        <v>0</v>
      </c>
    </row>
    <row r="131" spans="2:19" s="9" customFormat="1" ht="15.75">
      <c r="B131" s="14"/>
      <c r="C131" s="6"/>
      <c r="D131" s="6"/>
      <c r="E131" s="6"/>
      <c r="F131" s="6"/>
      <c r="G131" s="6"/>
      <c r="H131" s="6"/>
      <c r="I131" s="5" t="s">
        <v>152</v>
      </c>
      <c r="J131" s="6"/>
      <c r="K131" s="27"/>
      <c r="L131" s="62"/>
      <c r="M131" s="65"/>
      <c r="N131" s="65"/>
      <c r="O131" s="65"/>
      <c r="P131" s="65"/>
      <c r="Q131" s="65"/>
      <c r="R131" s="65"/>
      <c r="S131" s="69">
        <v>0</v>
      </c>
    </row>
    <row r="132" spans="2:19" s="9" customFormat="1" ht="15.75">
      <c r="B132" s="14"/>
      <c r="C132" s="6"/>
      <c r="D132" s="6"/>
      <c r="E132" s="6"/>
      <c r="F132" s="6"/>
      <c r="G132" s="6"/>
      <c r="H132" s="6"/>
      <c r="I132" s="5" t="s">
        <v>153</v>
      </c>
      <c r="J132" s="6"/>
      <c r="K132" s="27"/>
      <c r="L132" s="62"/>
      <c r="M132" s="65"/>
      <c r="N132" s="65"/>
      <c r="O132" s="65"/>
      <c r="P132" s="65"/>
      <c r="Q132" s="65"/>
      <c r="R132" s="65"/>
      <c r="S132" s="69">
        <v>0</v>
      </c>
    </row>
    <row r="133" spans="2:19" s="9" customFormat="1" ht="15.75">
      <c r="B133" s="14"/>
      <c r="C133" s="6"/>
      <c r="D133" s="6"/>
      <c r="E133" s="6"/>
      <c r="F133" s="6"/>
      <c r="G133" s="6"/>
      <c r="H133" s="6"/>
      <c r="I133" s="5" t="s">
        <v>154</v>
      </c>
      <c r="J133" s="6"/>
      <c r="K133" s="27"/>
      <c r="L133" s="62"/>
      <c r="M133" s="65"/>
      <c r="N133" s="65"/>
      <c r="O133" s="65"/>
      <c r="P133" s="65"/>
      <c r="Q133" s="65"/>
      <c r="R133" s="65"/>
      <c r="S133" s="69">
        <v>0</v>
      </c>
    </row>
    <row r="134" spans="2:19" s="9" customFormat="1" ht="15.75">
      <c r="B134" s="14"/>
      <c r="C134" s="6"/>
      <c r="D134" s="6"/>
      <c r="E134" s="6"/>
      <c r="F134" s="6"/>
      <c r="G134" s="6"/>
      <c r="H134" s="5" t="s">
        <v>155</v>
      </c>
      <c r="I134" s="6"/>
      <c r="J134" s="6"/>
      <c r="K134" s="27"/>
      <c r="L134" s="62"/>
      <c r="M134" s="65"/>
      <c r="N134" s="65"/>
      <c r="O134" s="216"/>
      <c r="P134" s="65"/>
      <c r="Q134" s="65"/>
      <c r="R134" s="70">
        <v>0</v>
      </c>
      <c r="S134" s="66"/>
    </row>
    <row r="135" spans="2:19" s="9" customFormat="1" ht="15.75">
      <c r="B135" s="14"/>
      <c r="C135" s="5"/>
      <c r="D135" s="6" t="s">
        <v>156</v>
      </c>
      <c r="E135" s="6"/>
      <c r="F135" s="6"/>
      <c r="G135" s="6"/>
      <c r="H135" s="6"/>
      <c r="I135" s="6"/>
      <c r="J135" s="6"/>
      <c r="K135" s="27"/>
      <c r="L135" s="67">
        <v>1</v>
      </c>
      <c r="M135" s="65"/>
      <c r="N135" s="63">
        <f>IF(O135&gt;0,O135*L135,SUM(O136:O194)*L135)</f>
        <v>0</v>
      </c>
      <c r="O135" s="64">
        <v>0</v>
      </c>
      <c r="P135" s="247" t="s">
        <v>1</v>
      </c>
      <c r="Q135" s="65"/>
      <c r="R135" s="65"/>
      <c r="S135" s="66"/>
    </row>
    <row r="136" spans="2:19" s="9" customFormat="1" ht="27.75" customHeight="1">
      <c r="B136" s="14"/>
      <c r="C136" s="5"/>
      <c r="D136" s="311" t="s">
        <v>449</v>
      </c>
      <c r="E136" s="311"/>
      <c r="F136" s="311"/>
      <c r="G136" s="311"/>
      <c r="H136" s="311"/>
      <c r="I136" s="311"/>
      <c r="J136" s="311"/>
      <c r="K136" s="312"/>
      <c r="L136" s="62"/>
      <c r="M136" s="65"/>
      <c r="N136" s="65"/>
      <c r="O136" s="65"/>
      <c r="P136" s="216"/>
      <c r="Q136" s="65"/>
      <c r="R136" s="65"/>
      <c r="S136" s="66"/>
    </row>
    <row r="137" spans="2:19" s="9" customFormat="1" ht="15.75">
      <c r="B137" s="14"/>
      <c r="C137" s="6"/>
      <c r="D137" s="6"/>
      <c r="E137" s="5" t="s">
        <v>157</v>
      </c>
      <c r="F137" s="6"/>
      <c r="G137" s="6"/>
      <c r="H137" s="6"/>
      <c r="I137" s="6"/>
      <c r="J137" s="6"/>
      <c r="K137" s="27"/>
      <c r="L137" s="62"/>
      <c r="M137" s="65"/>
      <c r="N137" s="65"/>
      <c r="O137" s="63">
        <f>IF(P137&gt;0,P137,SUM(P138:P139))</f>
        <v>0</v>
      </c>
      <c r="P137" s="64">
        <v>0</v>
      </c>
      <c r="Q137" s="65"/>
      <c r="R137" s="65"/>
      <c r="S137" s="66"/>
    </row>
    <row r="138" spans="2:19" s="9" customFormat="1" ht="15.75">
      <c r="B138" s="14"/>
      <c r="C138" s="6"/>
      <c r="D138" s="6"/>
      <c r="E138" s="6"/>
      <c r="F138" s="6" t="s">
        <v>158</v>
      </c>
      <c r="G138" s="6"/>
      <c r="H138" s="6"/>
      <c r="I138" s="6"/>
      <c r="J138" s="6"/>
      <c r="K138" s="27"/>
      <c r="L138" s="62"/>
      <c r="M138" s="65"/>
      <c r="N138" s="65"/>
      <c r="O138" s="65"/>
      <c r="P138" s="68">
        <v>0</v>
      </c>
      <c r="Q138" s="65"/>
      <c r="R138" s="65"/>
      <c r="S138" s="66"/>
    </row>
    <row r="139" spans="2:19" s="9" customFormat="1" ht="15.75">
      <c r="B139" s="14"/>
      <c r="C139" s="6"/>
      <c r="D139" s="6"/>
      <c r="E139" s="6"/>
      <c r="F139" s="6" t="s">
        <v>269</v>
      </c>
      <c r="G139" s="6"/>
      <c r="H139" s="6"/>
      <c r="I139" s="6"/>
      <c r="J139" s="6"/>
      <c r="K139" s="27"/>
      <c r="L139" s="62"/>
      <c r="M139" s="65"/>
      <c r="N139" s="65"/>
      <c r="O139" s="65"/>
      <c r="P139" s="215">
        <v>0</v>
      </c>
      <c r="Q139" s="65"/>
      <c r="R139" s="65"/>
      <c r="S139" s="66"/>
    </row>
    <row r="140" spans="2:19" s="9" customFormat="1" ht="15.75">
      <c r="B140" s="14"/>
      <c r="C140" s="6"/>
      <c r="D140" s="6"/>
      <c r="E140" s="5" t="s">
        <v>159</v>
      </c>
      <c r="F140" s="6"/>
      <c r="G140" s="6"/>
      <c r="H140" s="6"/>
      <c r="I140" s="6"/>
      <c r="J140" s="6"/>
      <c r="K140" s="27"/>
      <c r="L140" s="62"/>
      <c r="M140" s="65"/>
      <c r="N140" s="65"/>
      <c r="O140" s="63">
        <f>IF(P140&gt;0,P140,SUM(P141:P146))</f>
        <v>0</v>
      </c>
      <c r="P140" s="64">
        <v>0</v>
      </c>
      <c r="Q140" s="65"/>
      <c r="R140" s="65"/>
      <c r="S140" s="66"/>
    </row>
    <row r="141" spans="2:19" s="9" customFormat="1" ht="15.75">
      <c r="B141" s="14"/>
      <c r="C141" s="6"/>
      <c r="D141" s="6"/>
      <c r="E141" s="6"/>
      <c r="F141" s="6" t="s">
        <v>270</v>
      </c>
      <c r="G141" s="6"/>
      <c r="H141" s="6"/>
      <c r="I141" s="6"/>
      <c r="J141" s="6"/>
      <c r="K141" s="27"/>
      <c r="L141" s="62"/>
      <c r="M141" s="65"/>
      <c r="N141" s="65"/>
      <c r="O141" s="65"/>
      <c r="P141" s="68">
        <v>0</v>
      </c>
      <c r="Q141" s="65"/>
      <c r="R141" s="65"/>
      <c r="S141" s="66"/>
    </row>
    <row r="142" spans="2:19" s="9" customFormat="1" ht="15.75">
      <c r="B142" s="14"/>
      <c r="C142" s="6"/>
      <c r="D142" s="6"/>
      <c r="E142" s="6"/>
      <c r="F142" s="6" t="s">
        <v>271</v>
      </c>
      <c r="G142" s="6"/>
      <c r="H142" s="6"/>
      <c r="I142" s="6"/>
      <c r="J142" s="6"/>
      <c r="K142" s="27"/>
      <c r="L142" s="62"/>
      <c r="M142" s="65"/>
      <c r="N142" s="65"/>
      <c r="O142" s="65"/>
      <c r="P142" s="68">
        <v>0</v>
      </c>
      <c r="Q142" s="65"/>
      <c r="R142" s="65"/>
      <c r="S142" s="66"/>
    </row>
    <row r="143" spans="2:19" s="9" customFormat="1" ht="15.75">
      <c r="B143" s="14"/>
      <c r="C143" s="6"/>
      <c r="D143" s="6"/>
      <c r="E143" s="6"/>
      <c r="F143" s="6" t="s">
        <v>272</v>
      </c>
      <c r="G143" s="6"/>
      <c r="H143" s="6"/>
      <c r="I143" s="6"/>
      <c r="J143" s="6"/>
      <c r="K143" s="27"/>
      <c r="L143" s="62"/>
      <c r="M143" s="65"/>
      <c r="N143" s="65"/>
      <c r="O143" s="65"/>
      <c r="P143" s="68">
        <v>0</v>
      </c>
      <c r="Q143" s="65"/>
      <c r="R143" s="65"/>
      <c r="S143" s="66"/>
    </row>
    <row r="144" spans="2:19" s="9" customFormat="1" ht="15.75">
      <c r="B144" s="14"/>
      <c r="C144" s="6"/>
      <c r="D144" s="6"/>
      <c r="E144" s="6"/>
      <c r="F144" s="6" t="s">
        <v>273</v>
      </c>
      <c r="G144" s="6"/>
      <c r="H144" s="6"/>
      <c r="I144" s="6"/>
      <c r="J144" s="6"/>
      <c r="K144" s="27"/>
      <c r="L144" s="62"/>
      <c r="M144" s="65"/>
      <c r="N144" s="65"/>
      <c r="O144" s="65"/>
      <c r="P144" s="68">
        <v>0</v>
      </c>
      <c r="Q144" s="65"/>
      <c r="R144" s="65"/>
      <c r="S144" s="66"/>
    </row>
    <row r="145" spans="2:19" s="9" customFormat="1" ht="15.75">
      <c r="B145" s="14"/>
      <c r="C145" s="6"/>
      <c r="D145" s="6"/>
      <c r="E145" s="6"/>
      <c r="F145" s="6" t="s">
        <v>274</v>
      </c>
      <c r="G145" s="6"/>
      <c r="H145" s="6"/>
      <c r="I145" s="6"/>
      <c r="J145" s="6"/>
      <c r="K145" s="27"/>
      <c r="L145" s="62"/>
      <c r="M145" s="65"/>
      <c r="N145" s="65"/>
      <c r="O145" s="65"/>
      <c r="P145" s="68">
        <v>0</v>
      </c>
      <c r="Q145" s="65"/>
      <c r="R145" s="65"/>
      <c r="S145" s="66"/>
    </row>
    <row r="146" spans="2:19" s="9" customFormat="1" ht="15.75">
      <c r="B146" s="14"/>
      <c r="C146" s="6"/>
      <c r="D146" s="6"/>
      <c r="E146" s="6"/>
      <c r="F146" s="6" t="s">
        <v>275</v>
      </c>
      <c r="G146" s="6"/>
      <c r="H146" s="6"/>
      <c r="I146" s="6"/>
      <c r="J146" s="6"/>
      <c r="K146" s="27"/>
      <c r="L146" s="62"/>
      <c r="M146" s="65"/>
      <c r="N146" s="65"/>
      <c r="O146" s="65"/>
      <c r="P146" s="68">
        <v>0</v>
      </c>
      <c r="Q146" s="65"/>
      <c r="R146" s="65"/>
      <c r="S146" s="66"/>
    </row>
    <row r="147" spans="2:19" s="9" customFormat="1" ht="15.75">
      <c r="B147" s="14"/>
      <c r="C147" s="6"/>
      <c r="D147" s="6"/>
      <c r="E147" s="5" t="s">
        <v>233</v>
      </c>
      <c r="F147" s="6"/>
      <c r="G147" s="6"/>
      <c r="H147" s="6"/>
      <c r="I147" s="6"/>
      <c r="J147" s="6"/>
      <c r="K147" s="27"/>
      <c r="L147" s="62"/>
      <c r="M147" s="65"/>
      <c r="N147" s="65"/>
      <c r="O147" s="68">
        <v>0</v>
      </c>
      <c r="P147" s="73"/>
      <c r="Q147" s="65"/>
      <c r="R147" s="65"/>
      <c r="S147" s="66"/>
    </row>
    <row r="148" spans="2:19" s="9" customFormat="1" ht="15.75">
      <c r="B148" s="14"/>
      <c r="C148" s="6"/>
      <c r="D148" s="6"/>
      <c r="E148" s="5" t="s">
        <v>234</v>
      </c>
      <c r="F148" s="6"/>
      <c r="G148" s="6"/>
      <c r="H148" s="6"/>
      <c r="I148" s="6"/>
      <c r="J148" s="6"/>
      <c r="K148" s="27"/>
      <c r="L148" s="62"/>
      <c r="M148" s="65"/>
      <c r="N148" s="65"/>
      <c r="O148" s="68">
        <v>0</v>
      </c>
      <c r="P148" s="65"/>
      <c r="Q148" s="65"/>
      <c r="R148" s="65"/>
      <c r="S148" s="66"/>
    </row>
    <row r="149" spans="2:19" s="9" customFormat="1" ht="15.75">
      <c r="B149" s="14"/>
      <c r="C149" s="6"/>
      <c r="D149" s="6"/>
      <c r="E149" s="5" t="s">
        <v>235</v>
      </c>
      <c r="F149" s="6"/>
      <c r="G149" s="6"/>
      <c r="H149" s="6"/>
      <c r="I149" s="6"/>
      <c r="J149" s="6"/>
      <c r="K149" s="27"/>
      <c r="L149" s="62"/>
      <c r="M149" s="65"/>
      <c r="N149" s="65"/>
      <c r="O149" s="68">
        <v>0</v>
      </c>
      <c r="P149" s="216"/>
      <c r="Q149" s="65"/>
      <c r="R149" s="65"/>
      <c r="S149" s="66"/>
    </row>
    <row r="150" spans="2:19" s="9" customFormat="1" ht="15.75">
      <c r="B150" s="14"/>
      <c r="C150" s="6"/>
      <c r="D150" s="6"/>
      <c r="E150" s="5" t="s">
        <v>236</v>
      </c>
      <c r="F150" s="6"/>
      <c r="G150" s="6"/>
      <c r="H150" s="6"/>
      <c r="I150" s="6"/>
      <c r="J150" s="6"/>
      <c r="K150" s="27"/>
      <c r="L150" s="67">
        <v>1</v>
      </c>
      <c r="M150" s="65"/>
      <c r="N150" s="65"/>
      <c r="O150" s="63">
        <f>IF(P150&gt;0,P150*L150,SUM(P151:P157)*L150)</f>
        <v>0</v>
      </c>
      <c r="P150" s="64">
        <v>0</v>
      </c>
      <c r="Q150" s="247" t="s">
        <v>1</v>
      </c>
      <c r="R150" s="65"/>
      <c r="S150" s="66"/>
    </row>
    <row r="151" spans="2:19" s="9" customFormat="1" ht="15.75">
      <c r="B151" s="14"/>
      <c r="C151" s="6"/>
      <c r="D151" s="6"/>
      <c r="E151" s="6"/>
      <c r="F151" s="6" t="s">
        <v>276</v>
      </c>
      <c r="G151" s="6"/>
      <c r="H151" s="6"/>
      <c r="I151" s="6"/>
      <c r="J151" s="6"/>
      <c r="K151" s="27"/>
      <c r="L151" s="62"/>
      <c r="M151" s="65"/>
      <c r="N151" s="65"/>
      <c r="O151" s="65"/>
      <c r="P151" s="68">
        <v>0</v>
      </c>
      <c r="Q151" s="65"/>
      <c r="R151" s="65"/>
      <c r="S151" s="66"/>
    </row>
    <row r="152" spans="2:19" s="9" customFormat="1" ht="15.75">
      <c r="B152" s="14"/>
      <c r="C152" s="6"/>
      <c r="D152" s="6"/>
      <c r="E152" s="6"/>
      <c r="F152" s="6" t="s">
        <v>277</v>
      </c>
      <c r="G152" s="6"/>
      <c r="H152" s="6"/>
      <c r="I152" s="6"/>
      <c r="J152" s="6"/>
      <c r="K152" s="27"/>
      <c r="L152" s="62"/>
      <c r="M152" s="65"/>
      <c r="N152" s="65"/>
      <c r="O152" s="65"/>
      <c r="P152" s="68">
        <v>0</v>
      </c>
      <c r="Q152" s="65"/>
      <c r="R152" s="65"/>
      <c r="S152" s="66"/>
    </row>
    <row r="153" spans="2:19" s="9" customFormat="1" ht="15.75">
      <c r="B153" s="14"/>
      <c r="C153" s="6"/>
      <c r="D153" s="6"/>
      <c r="E153" s="6"/>
      <c r="F153" s="6" t="s">
        <v>278</v>
      </c>
      <c r="G153" s="6"/>
      <c r="H153" s="6"/>
      <c r="I153" s="6"/>
      <c r="J153" s="6"/>
      <c r="K153" s="27"/>
      <c r="L153" s="62"/>
      <c r="M153" s="65"/>
      <c r="N153" s="65"/>
      <c r="O153" s="65"/>
      <c r="P153" s="68">
        <v>0</v>
      </c>
      <c r="Q153" s="65"/>
      <c r="R153" s="65"/>
      <c r="S153" s="66"/>
    </row>
    <row r="154" spans="2:19" s="9" customFormat="1" ht="15.75">
      <c r="B154" s="14"/>
      <c r="C154" s="6"/>
      <c r="D154" s="6"/>
      <c r="E154" s="6"/>
      <c r="F154" s="6" t="s">
        <v>279</v>
      </c>
      <c r="G154" s="6"/>
      <c r="H154" s="6"/>
      <c r="I154" s="6"/>
      <c r="J154" s="6"/>
      <c r="K154" s="27"/>
      <c r="L154" s="62"/>
      <c r="M154" s="65"/>
      <c r="N154" s="65"/>
      <c r="O154" s="65"/>
      <c r="P154" s="68">
        <v>0</v>
      </c>
      <c r="Q154" s="65"/>
      <c r="R154" s="65"/>
      <c r="S154" s="66"/>
    </row>
    <row r="155" spans="2:19" s="9" customFormat="1" ht="15.75">
      <c r="B155" s="14"/>
      <c r="C155" s="6"/>
      <c r="D155" s="6"/>
      <c r="E155" s="6"/>
      <c r="F155" s="6" t="s">
        <v>280</v>
      </c>
      <c r="G155" s="6"/>
      <c r="H155" s="6"/>
      <c r="I155" s="6"/>
      <c r="J155" s="6"/>
      <c r="K155" s="27"/>
      <c r="L155" s="62"/>
      <c r="M155" s="65"/>
      <c r="N155" s="65"/>
      <c r="O155" s="65"/>
      <c r="P155" s="68">
        <v>0</v>
      </c>
      <c r="Q155" s="65"/>
      <c r="R155" s="65"/>
      <c r="S155" s="66"/>
    </row>
    <row r="156" spans="2:19" s="9" customFormat="1" ht="15.75">
      <c r="B156" s="14"/>
      <c r="C156" s="6"/>
      <c r="D156" s="6"/>
      <c r="E156" s="6"/>
      <c r="F156" s="6" t="s">
        <v>281</v>
      </c>
      <c r="G156" s="6"/>
      <c r="H156" s="6"/>
      <c r="I156" s="6"/>
      <c r="J156" s="6"/>
      <c r="K156" s="27"/>
      <c r="L156" s="62"/>
      <c r="M156" s="65"/>
      <c r="N156" s="65"/>
      <c r="O156" s="65"/>
      <c r="P156" s="68">
        <v>0</v>
      </c>
      <c r="Q156" s="65"/>
      <c r="R156" s="65"/>
      <c r="S156" s="66"/>
    </row>
    <row r="157" spans="2:19" s="9" customFormat="1" ht="15.75">
      <c r="B157" s="14"/>
      <c r="C157" s="6"/>
      <c r="D157" s="6"/>
      <c r="E157" s="6"/>
      <c r="F157" s="6" t="s">
        <v>282</v>
      </c>
      <c r="G157" s="6"/>
      <c r="H157" s="6"/>
      <c r="I157" s="6"/>
      <c r="J157" s="6"/>
      <c r="K157" s="27"/>
      <c r="L157" s="62"/>
      <c r="M157" s="65"/>
      <c r="N157" s="65"/>
      <c r="O157" s="65"/>
      <c r="P157" s="215">
        <v>0</v>
      </c>
      <c r="Q157" s="65"/>
      <c r="R157" s="65"/>
      <c r="S157" s="66"/>
    </row>
    <row r="158" spans="2:19" s="9" customFormat="1" ht="15.75">
      <c r="B158" s="14"/>
      <c r="C158" s="6"/>
      <c r="D158" s="6"/>
      <c r="E158" s="5" t="s">
        <v>237</v>
      </c>
      <c r="F158" s="6"/>
      <c r="G158" s="6"/>
      <c r="H158" s="6"/>
      <c r="I158" s="6"/>
      <c r="J158" s="6"/>
      <c r="K158" s="27"/>
      <c r="L158" s="62"/>
      <c r="M158" s="65"/>
      <c r="N158" s="65"/>
      <c r="O158" s="63">
        <f>IF(P158&gt;0,P158,SUM(P159:P165))</f>
        <v>0</v>
      </c>
      <c r="P158" s="64">
        <v>0</v>
      </c>
      <c r="Q158" s="216"/>
      <c r="R158" s="65"/>
      <c r="S158" s="66"/>
    </row>
    <row r="159" spans="2:19" s="9" customFormat="1" ht="15.75">
      <c r="B159" s="14"/>
      <c r="C159" s="6"/>
      <c r="D159" s="6"/>
      <c r="E159" s="6"/>
      <c r="F159" s="6" t="s">
        <v>283</v>
      </c>
      <c r="G159" s="6"/>
      <c r="H159" s="6"/>
      <c r="I159" s="6"/>
      <c r="J159" s="6"/>
      <c r="K159" s="27"/>
      <c r="L159" s="62"/>
      <c r="M159" s="65"/>
      <c r="N159" s="65"/>
      <c r="O159" s="65"/>
      <c r="P159" s="63">
        <f>IF(Q159&gt;0,Q159,SUM(Q160:Q162))</f>
        <v>0</v>
      </c>
      <c r="Q159" s="64">
        <v>0</v>
      </c>
      <c r="R159" s="65"/>
      <c r="S159" s="66"/>
    </row>
    <row r="160" spans="2:19" s="9" customFormat="1" ht="15.75">
      <c r="B160" s="14"/>
      <c r="C160" s="6"/>
      <c r="D160" s="6"/>
      <c r="E160" s="6"/>
      <c r="F160" s="6"/>
      <c r="G160" s="5" t="s">
        <v>284</v>
      </c>
      <c r="H160" s="6"/>
      <c r="I160" s="6"/>
      <c r="J160" s="6"/>
      <c r="K160" s="27"/>
      <c r="L160" s="62"/>
      <c r="M160" s="65"/>
      <c r="N160" s="65"/>
      <c r="O160" s="65"/>
      <c r="P160" s="65"/>
      <c r="Q160" s="68">
        <v>0</v>
      </c>
      <c r="R160" s="65"/>
      <c r="S160" s="66"/>
    </row>
    <row r="161" spans="2:19" s="9" customFormat="1" ht="15.75">
      <c r="B161" s="14"/>
      <c r="C161" s="6"/>
      <c r="D161" s="6"/>
      <c r="E161" s="6"/>
      <c r="F161" s="6"/>
      <c r="G161" s="5" t="s">
        <v>285</v>
      </c>
      <c r="H161" s="6"/>
      <c r="I161" s="6"/>
      <c r="J161" s="6"/>
      <c r="K161" s="27"/>
      <c r="L161" s="62"/>
      <c r="M161" s="65"/>
      <c r="N161" s="65"/>
      <c r="O161" s="65"/>
      <c r="P161" s="65"/>
      <c r="Q161" s="68">
        <v>0</v>
      </c>
      <c r="R161" s="65"/>
      <c r="S161" s="66"/>
    </row>
    <row r="162" spans="2:19" s="9" customFormat="1" ht="15.75">
      <c r="B162" s="14"/>
      <c r="C162" s="6"/>
      <c r="D162" s="6"/>
      <c r="E162" s="6"/>
      <c r="F162" s="6"/>
      <c r="G162" s="5" t="s">
        <v>286</v>
      </c>
      <c r="H162" s="6"/>
      <c r="I162" s="6"/>
      <c r="J162" s="6"/>
      <c r="K162" s="27"/>
      <c r="L162" s="62"/>
      <c r="M162" s="65"/>
      <c r="N162" s="65"/>
      <c r="O162" s="65"/>
      <c r="P162" s="65"/>
      <c r="Q162" s="215">
        <v>0</v>
      </c>
      <c r="R162" s="65"/>
      <c r="S162" s="66"/>
    </row>
    <row r="163" spans="2:19" s="9" customFormat="1" ht="15.75">
      <c r="B163" s="14"/>
      <c r="C163" s="6"/>
      <c r="D163" s="6"/>
      <c r="E163" s="6"/>
      <c r="F163" s="6" t="s">
        <v>287</v>
      </c>
      <c r="G163" s="6"/>
      <c r="H163" s="6"/>
      <c r="I163" s="6"/>
      <c r="J163" s="6"/>
      <c r="K163" s="27"/>
      <c r="L163" s="62"/>
      <c r="M163" s="65"/>
      <c r="N163" s="65"/>
      <c r="O163" s="65"/>
      <c r="P163" s="63">
        <f>IF(Q163&gt;0,Q163,SUM(Q164:Q165))</f>
        <v>0</v>
      </c>
      <c r="Q163" s="64">
        <v>0</v>
      </c>
      <c r="R163" s="65"/>
      <c r="S163" s="66"/>
    </row>
    <row r="164" spans="2:19" s="9" customFormat="1" ht="15.75">
      <c r="B164" s="14"/>
      <c r="C164" s="6"/>
      <c r="D164" s="6"/>
      <c r="E164" s="6"/>
      <c r="F164" s="6"/>
      <c r="G164" s="5" t="s">
        <v>288</v>
      </c>
      <c r="H164" s="6"/>
      <c r="I164" s="6"/>
      <c r="J164" s="6"/>
      <c r="K164" s="27"/>
      <c r="L164" s="62"/>
      <c r="M164" s="65"/>
      <c r="N164" s="65"/>
      <c r="O164" s="65"/>
      <c r="P164" s="65"/>
      <c r="Q164" s="68">
        <v>0</v>
      </c>
      <c r="R164" s="65"/>
      <c r="S164" s="66"/>
    </row>
    <row r="165" spans="2:19" s="9" customFormat="1" ht="15.75">
      <c r="B165" s="14"/>
      <c r="C165" s="6"/>
      <c r="D165" s="6"/>
      <c r="E165" s="6"/>
      <c r="F165" s="6"/>
      <c r="G165" s="5" t="s">
        <v>289</v>
      </c>
      <c r="H165" s="6"/>
      <c r="I165" s="6"/>
      <c r="J165" s="6"/>
      <c r="K165" s="27"/>
      <c r="L165" s="62"/>
      <c r="M165" s="65"/>
      <c r="N165" s="65"/>
      <c r="O165" s="65"/>
      <c r="P165" s="216"/>
      <c r="Q165" s="68">
        <v>0</v>
      </c>
      <c r="R165" s="65"/>
      <c r="S165" s="66"/>
    </row>
    <row r="166" spans="2:19" s="9" customFormat="1" ht="15.75">
      <c r="B166" s="14"/>
      <c r="C166" s="6"/>
      <c r="D166" s="6"/>
      <c r="E166" s="5" t="s">
        <v>238</v>
      </c>
      <c r="F166" s="6"/>
      <c r="G166" s="6"/>
      <c r="H166" s="6"/>
      <c r="I166" s="6"/>
      <c r="J166" s="6"/>
      <c r="K166" s="27"/>
      <c r="L166" s="62"/>
      <c r="M166" s="65"/>
      <c r="N166" s="65"/>
      <c r="O166" s="63">
        <f>IF(P166&gt;0,P166,SUM(P167:P168))</f>
        <v>0</v>
      </c>
      <c r="P166" s="64">
        <v>0</v>
      </c>
      <c r="Q166" s="65"/>
      <c r="R166" s="65"/>
      <c r="S166" s="66"/>
    </row>
    <row r="167" spans="2:19" s="9" customFormat="1" ht="15.75">
      <c r="B167" s="14"/>
      <c r="C167" s="6"/>
      <c r="D167" s="6"/>
      <c r="E167" s="6"/>
      <c r="F167" s="6" t="s">
        <v>91</v>
      </c>
      <c r="G167" s="6"/>
      <c r="H167" s="6"/>
      <c r="I167" s="6"/>
      <c r="J167" s="6"/>
      <c r="K167" s="27"/>
      <c r="L167" s="62"/>
      <c r="M167" s="65"/>
      <c r="N167" s="65"/>
      <c r="O167" s="65"/>
      <c r="P167" s="68">
        <v>0</v>
      </c>
      <c r="Q167" s="65"/>
      <c r="R167" s="65"/>
      <c r="S167" s="66"/>
    </row>
    <row r="168" spans="2:19" s="9" customFormat="1" ht="15.75">
      <c r="B168" s="14"/>
      <c r="C168" s="6"/>
      <c r="D168" s="6"/>
      <c r="E168" s="6"/>
      <c r="F168" s="6" t="s">
        <v>92</v>
      </c>
      <c r="G168" s="6"/>
      <c r="H168" s="6"/>
      <c r="I168" s="6"/>
      <c r="J168" s="6"/>
      <c r="K168" s="27"/>
      <c r="L168" s="62"/>
      <c r="M168" s="65"/>
      <c r="N168" s="65"/>
      <c r="O168" s="65"/>
      <c r="P168" s="215">
        <v>0</v>
      </c>
      <c r="Q168" s="65"/>
      <c r="R168" s="65"/>
      <c r="S168" s="66"/>
    </row>
    <row r="169" spans="2:19" s="9" customFormat="1" ht="15.75">
      <c r="B169" s="14"/>
      <c r="C169" s="6"/>
      <c r="D169" s="6"/>
      <c r="E169" s="5" t="s">
        <v>239</v>
      </c>
      <c r="F169" s="6"/>
      <c r="G169" s="6"/>
      <c r="H169" s="6"/>
      <c r="I169" s="6"/>
      <c r="J169" s="6"/>
      <c r="K169" s="27"/>
      <c r="L169" s="62"/>
      <c r="M169" s="65"/>
      <c r="N169" s="65"/>
      <c r="O169" s="63">
        <f>IF(P169&gt;0,P169,SUM(P170:P194))</f>
        <v>0</v>
      </c>
      <c r="P169" s="64">
        <v>0</v>
      </c>
      <c r="Q169" s="216"/>
      <c r="R169" s="65"/>
      <c r="S169" s="66"/>
    </row>
    <row r="170" spans="2:19" s="9" customFormat="1" ht="15.75">
      <c r="B170" s="14"/>
      <c r="C170" s="6"/>
      <c r="D170" s="6"/>
      <c r="E170" s="6"/>
      <c r="F170" s="6" t="s">
        <v>93</v>
      </c>
      <c r="G170" s="6"/>
      <c r="H170" s="6"/>
      <c r="I170" s="6"/>
      <c r="J170" s="6"/>
      <c r="K170" s="27"/>
      <c r="L170" s="67">
        <v>1</v>
      </c>
      <c r="M170" s="65"/>
      <c r="N170" s="65"/>
      <c r="O170" s="65"/>
      <c r="P170" s="63">
        <f>IF(Q170&gt;0,Q170*L170,SUM(Q171:Q194)*L170)</f>
        <v>0</v>
      </c>
      <c r="Q170" s="64">
        <v>0</v>
      </c>
      <c r="R170" s="247" t="s">
        <v>1</v>
      </c>
      <c r="S170" s="66"/>
    </row>
    <row r="171" spans="2:19" s="9" customFormat="1" ht="15.75">
      <c r="B171" s="14"/>
      <c r="C171" s="6"/>
      <c r="D171" s="6"/>
      <c r="E171" s="6"/>
      <c r="F171" s="6"/>
      <c r="G171" s="5" t="s">
        <v>94</v>
      </c>
      <c r="H171" s="6"/>
      <c r="I171" s="6"/>
      <c r="J171" s="6"/>
      <c r="K171" s="27"/>
      <c r="L171" s="62"/>
      <c r="M171" s="65"/>
      <c r="N171" s="65"/>
      <c r="O171" s="65"/>
      <c r="P171" s="65"/>
      <c r="Q171" s="63">
        <f>IF(R171&gt;0,R171,SUM(R172:R179))</f>
        <v>0</v>
      </c>
      <c r="R171" s="64">
        <v>0</v>
      </c>
      <c r="S171" s="66"/>
    </row>
    <row r="172" spans="2:19" s="9" customFormat="1" ht="15.75">
      <c r="B172" s="14"/>
      <c r="C172" s="6"/>
      <c r="D172" s="6"/>
      <c r="E172" s="6"/>
      <c r="F172" s="6"/>
      <c r="G172" s="6"/>
      <c r="H172" s="5" t="s">
        <v>95</v>
      </c>
      <c r="I172" s="6"/>
      <c r="J172" s="6"/>
      <c r="K172" s="27"/>
      <c r="L172" s="62"/>
      <c r="M172" s="65"/>
      <c r="N172" s="65"/>
      <c r="O172" s="65"/>
      <c r="P172" s="65"/>
      <c r="Q172" s="65"/>
      <c r="R172" s="68">
        <v>0</v>
      </c>
      <c r="S172" s="66"/>
    </row>
    <row r="173" spans="2:19" s="9" customFormat="1" ht="15.75">
      <c r="B173" s="14"/>
      <c r="C173" s="6"/>
      <c r="D173" s="6"/>
      <c r="E173" s="6"/>
      <c r="F173" s="6"/>
      <c r="G173" s="6"/>
      <c r="H173" s="5" t="s">
        <v>96</v>
      </c>
      <c r="I173" s="6"/>
      <c r="J173" s="6"/>
      <c r="K173" s="27"/>
      <c r="L173" s="62"/>
      <c r="M173" s="65"/>
      <c r="N173" s="65"/>
      <c r="O173" s="65"/>
      <c r="P173" s="65"/>
      <c r="Q173" s="65"/>
      <c r="R173" s="68">
        <v>0</v>
      </c>
      <c r="S173" s="66"/>
    </row>
    <row r="174" spans="2:19" s="9" customFormat="1" ht="15.75">
      <c r="B174" s="14"/>
      <c r="C174" s="6"/>
      <c r="D174" s="6"/>
      <c r="E174" s="6"/>
      <c r="F174" s="6"/>
      <c r="G174" s="6"/>
      <c r="H174" s="5" t="s">
        <v>97</v>
      </c>
      <c r="I174" s="6"/>
      <c r="J174" s="6"/>
      <c r="K174" s="27"/>
      <c r="L174" s="62"/>
      <c r="M174" s="65"/>
      <c r="N174" s="65"/>
      <c r="O174" s="65"/>
      <c r="P174" s="65"/>
      <c r="Q174" s="65"/>
      <c r="R174" s="68">
        <v>0</v>
      </c>
      <c r="S174" s="66"/>
    </row>
    <row r="175" spans="2:19" s="9" customFormat="1" ht="15.75">
      <c r="B175" s="14"/>
      <c r="C175" s="6"/>
      <c r="D175" s="6"/>
      <c r="E175" s="6"/>
      <c r="F175" s="6"/>
      <c r="G175" s="6"/>
      <c r="H175" s="5" t="s">
        <v>98</v>
      </c>
      <c r="I175" s="6"/>
      <c r="J175" s="6"/>
      <c r="K175" s="27"/>
      <c r="L175" s="62"/>
      <c r="M175" s="65"/>
      <c r="N175" s="65"/>
      <c r="O175" s="65"/>
      <c r="P175" s="65"/>
      <c r="Q175" s="65"/>
      <c r="R175" s="68">
        <v>0</v>
      </c>
      <c r="S175" s="66"/>
    </row>
    <row r="176" spans="2:19" s="9" customFormat="1" ht="15.75">
      <c r="B176" s="14"/>
      <c r="C176" s="6"/>
      <c r="D176" s="6"/>
      <c r="E176" s="6"/>
      <c r="F176" s="6"/>
      <c r="G176" s="6"/>
      <c r="H176" s="5" t="s">
        <v>99</v>
      </c>
      <c r="I176" s="6"/>
      <c r="J176" s="6"/>
      <c r="K176" s="27"/>
      <c r="L176" s="62"/>
      <c r="M176" s="65"/>
      <c r="N176" s="65"/>
      <c r="O176" s="65"/>
      <c r="P176" s="65"/>
      <c r="Q176" s="65"/>
      <c r="R176" s="68">
        <v>0</v>
      </c>
      <c r="S176" s="66"/>
    </row>
    <row r="177" spans="2:19" s="9" customFormat="1" ht="15.75">
      <c r="B177" s="14"/>
      <c r="C177" s="6"/>
      <c r="D177" s="6"/>
      <c r="E177" s="6"/>
      <c r="F177" s="6"/>
      <c r="G177" s="6"/>
      <c r="H177" s="5" t="s">
        <v>100</v>
      </c>
      <c r="I177" s="6"/>
      <c r="J177" s="6"/>
      <c r="K177" s="27"/>
      <c r="L177" s="62"/>
      <c r="M177" s="65"/>
      <c r="N177" s="65"/>
      <c r="O177" s="65"/>
      <c r="P177" s="65"/>
      <c r="Q177" s="65"/>
      <c r="R177" s="68">
        <v>0</v>
      </c>
      <c r="S177" s="66"/>
    </row>
    <row r="178" spans="2:19" s="9" customFormat="1" ht="15.75">
      <c r="B178" s="14"/>
      <c r="C178" s="6"/>
      <c r="D178" s="6"/>
      <c r="E178" s="6"/>
      <c r="F178" s="6"/>
      <c r="G178" s="6"/>
      <c r="H178" s="5" t="s">
        <v>101</v>
      </c>
      <c r="I178" s="6"/>
      <c r="J178" s="6"/>
      <c r="K178" s="27"/>
      <c r="L178" s="62"/>
      <c r="M178" s="65"/>
      <c r="N178" s="65"/>
      <c r="O178" s="65"/>
      <c r="P178" s="65"/>
      <c r="Q178" s="65"/>
      <c r="R178" s="68">
        <v>0</v>
      </c>
      <c r="S178" s="66"/>
    </row>
    <row r="179" spans="2:19" s="9" customFormat="1" ht="15.75">
      <c r="B179" s="14"/>
      <c r="C179" s="6"/>
      <c r="D179" s="6"/>
      <c r="E179" s="6"/>
      <c r="F179" s="6"/>
      <c r="G179" s="6"/>
      <c r="H179" s="5" t="s">
        <v>102</v>
      </c>
      <c r="I179" s="6"/>
      <c r="J179" s="6"/>
      <c r="K179" s="27"/>
      <c r="L179" s="62"/>
      <c r="M179" s="65"/>
      <c r="N179" s="65"/>
      <c r="O179" s="65"/>
      <c r="P179" s="65"/>
      <c r="Q179" s="65"/>
      <c r="R179" s="215">
        <v>0</v>
      </c>
      <c r="S179" s="66"/>
    </row>
    <row r="180" spans="2:19" s="9" customFormat="1" ht="15.75">
      <c r="B180" s="14"/>
      <c r="C180" s="6"/>
      <c r="D180" s="6"/>
      <c r="E180" s="6"/>
      <c r="F180" s="6"/>
      <c r="G180" s="5" t="s">
        <v>103</v>
      </c>
      <c r="H180" s="6"/>
      <c r="I180" s="6"/>
      <c r="J180" s="6"/>
      <c r="K180" s="27"/>
      <c r="L180" s="62"/>
      <c r="M180" s="65"/>
      <c r="N180" s="65"/>
      <c r="O180" s="65"/>
      <c r="P180" s="65"/>
      <c r="Q180" s="63">
        <f>IF(R180&gt;0,R180,SUM(R181:R194))</f>
        <v>0</v>
      </c>
      <c r="R180" s="64">
        <v>0</v>
      </c>
      <c r="S180" s="66"/>
    </row>
    <row r="181" spans="2:19" s="9" customFormat="1" ht="15.75">
      <c r="B181" s="14"/>
      <c r="C181" s="6"/>
      <c r="D181" s="6"/>
      <c r="E181" s="6"/>
      <c r="F181" s="6"/>
      <c r="G181" s="6"/>
      <c r="H181" s="5" t="s">
        <v>104</v>
      </c>
      <c r="I181" s="6"/>
      <c r="J181" s="6"/>
      <c r="K181" s="27"/>
      <c r="L181" s="62"/>
      <c r="M181" s="65"/>
      <c r="N181" s="65"/>
      <c r="O181" s="65"/>
      <c r="P181" s="65"/>
      <c r="Q181" s="65"/>
      <c r="R181" s="68">
        <v>0</v>
      </c>
      <c r="S181" s="66"/>
    </row>
    <row r="182" spans="2:19" s="9" customFormat="1" ht="15.75">
      <c r="B182" s="14"/>
      <c r="C182" s="6"/>
      <c r="D182" s="6"/>
      <c r="E182" s="6"/>
      <c r="F182" s="6"/>
      <c r="G182" s="6"/>
      <c r="H182" s="5" t="s">
        <v>105</v>
      </c>
      <c r="I182" s="6"/>
      <c r="J182" s="6"/>
      <c r="K182" s="27"/>
      <c r="L182" s="62"/>
      <c r="M182" s="65"/>
      <c r="N182" s="65"/>
      <c r="O182" s="65"/>
      <c r="P182" s="65"/>
      <c r="Q182" s="65"/>
      <c r="R182" s="68">
        <v>0</v>
      </c>
      <c r="S182" s="80"/>
    </row>
    <row r="183" spans="2:19" s="9" customFormat="1" ht="15.75">
      <c r="B183" s="14"/>
      <c r="C183" s="6"/>
      <c r="D183" s="6"/>
      <c r="E183" s="6"/>
      <c r="F183" s="6"/>
      <c r="G183" s="6"/>
      <c r="H183" s="5" t="s">
        <v>106</v>
      </c>
      <c r="I183" s="6"/>
      <c r="J183" s="6"/>
      <c r="K183" s="27"/>
      <c r="L183" s="62"/>
      <c r="M183" s="65"/>
      <c r="N183" s="65"/>
      <c r="O183" s="65"/>
      <c r="P183" s="65"/>
      <c r="Q183" s="65"/>
      <c r="R183" s="63">
        <f>IF(S183&gt;0,S183,SUM(S184:S187))</f>
        <v>0</v>
      </c>
      <c r="S183" s="274">
        <v>0</v>
      </c>
    </row>
    <row r="184" spans="2:19" s="9" customFormat="1" ht="15.75">
      <c r="B184" s="14"/>
      <c r="C184" s="6"/>
      <c r="D184" s="6"/>
      <c r="E184" s="6"/>
      <c r="F184" s="6"/>
      <c r="G184" s="6"/>
      <c r="H184" s="6"/>
      <c r="I184" s="5" t="s">
        <v>107</v>
      </c>
      <c r="J184" s="6"/>
      <c r="K184" s="27"/>
      <c r="L184" s="62"/>
      <c r="M184" s="65"/>
      <c r="N184" s="65"/>
      <c r="O184" s="65"/>
      <c r="P184" s="65"/>
      <c r="Q184" s="65"/>
      <c r="R184" s="65"/>
      <c r="S184" s="69">
        <v>0</v>
      </c>
    </row>
    <row r="185" spans="2:19" s="9" customFormat="1" ht="15.75">
      <c r="B185" s="14"/>
      <c r="C185" s="6"/>
      <c r="D185" s="6"/>
      <c r="E185" s="6"/>
      <c r="F185" s="6"/>
      <c r="G185" s="6"/>
      <c r="H185" s="6"/>
      <c r="I185" s="5" t="s">
        <v>108</v>
      </c>
      <c r="J185" s="6"/>
      <c r="K185" s="27"/>
      <c r="L185" s="62"/>
      <c r="M185" s="65"/>
      <c r="N185" s="65"/>
      <c r="O185" s="65"/>
      <c r="P185" s="65"/>
      <c r="Q185" s="65"/>
      <c r="R185" s="65"/>
      <c r="S185" s="69">
        <v>0</v>
      </c>
    </row>
    <row r="186" spans="2:19" s="9" customFormat="1" ht="15.75">
      <c r="B186" s="14"/>
      <c r="C186" s="6"/>
      <c r="D186" s="6"/>
      <c r="E186" s="6"/>
      <c r="F186" s="6"/>
      <c r="G186" s="6"/>
      <c r="H186" s="6"/>
      <c r="I186" s="5" t="s">
        <v>109</v>
      </c>
      <c r="J186" s="6"/>
      <c r="K186" s="27"/>
      <c r="L186" s="62"/>
      <c r="M186" s="65"/>
      <c r="N186" s="65"/>
      <c r="O186" s="65"/>
      <c r="P186" s="65"/>
      <c r="Q186" s="65"/>
      <c r="R186" s="65"/>
      <c r="S186" s="69">
        <v>0</v>
      </c>
    </row>
    <row r="187" spans="2:19" s="9" customFormat="1" ht="15.75">
      <c r="B187" s="14"/>
      <c r="C187" s="6"/>
      <c r="D187" s="6"/>
      <c r="E187" s="6"/>
      <c r="F187" s="6"/>
      <c r="G187" s="6"/>
      <c r="H187" s="6"/>
      <c r="I187" s="5" t="s">
        <v>110</v>
      </c>
      <c r="J187" s="6"/>
      <c r="K187" s="27"/>
      <c r="L187" s="62"/>
      <c r="M187" s="65"/>
      <c r="N187" s="65"/>
      <c r="O187" s="65"/>
      <c r="P187" s="65"/>
      <c r="Q187" s="65"/>
      <c r="R187" s="65"/>
      <c r="S187" s="217">
        <v>0</v>
      </c>
    </row>
    <row r="188" spans="2:19" s="9" customFormat="1" ht="15.75">
      <c r="B188" s="14"/>
      <c r="C188" s="6"/>
      <c r="D188" s="6"/>
      <c r="E188" s="6"/>
      <c r="F188" s="6"/>
      <c r="G188" s="6"/>
      <c r="H188" s="5" t="s">
        <v>111</v>
      </c>
      <c r="I188" s="6"/>
      <c r="J188" s="6"/>
      <c r="K188" s="27"/>
      <c r="L188" s="62"/>
      <c r="M188" s="65"/>
      <c r="N188" s="65"/>
      <c r="O188" s="65"/>
      <c r="P188" s="65"/>
      <c r="Q188" s="65"/>
      <c r="R188" s="63">
        <f>IF(S188&gt;0,S188,SUM(S189:S193))</f>
        <v>0</v>
      </c>
      <c r="S188" s="274">
        <v>0</v>
      </c>
    </row>
    <row r="189" spans="2:19" s="9" customFormat="1" ht="15.75">
      <c r="B189" s="14"/>
      <c r="C189" s="6"/>
      <c r="D189" s="6"/>
      <c r="E189" s="6"/>
      <c r="F189" s="6"/>
      <c r="G189" s="6"/>
      <c r="H189" s="6"/>
      <c r="I189" s="5" t="s">
        <v>112</v>
      </c>
      <c r="J189" s="6"/>
      <c r="K189" s="27"/>
      <c r="L189" s="62"/>
      <c r="M189" s="65"/>
      <c r="N189" s="65"/>
      <c r="O189" s="65"/>
      <c r="P189" s="65"/>
      <c r="Q189" s="65"/>
      <c r="R189" s="65"/>
      <c r="S189" s="69">
        <v>0</v>
      </c>
    </row>
    <row r="190" spans="2:19" s="9" customFormat="1" ht="15.75">
      <c r="B190" s="14"/>
      <c r="C190" s="6"/>
      <c r="D190" s="6"/>
      <c r="E190" s="6"/>
      <c r="F190" s="6"/>
      <c r="G190" s="6"/>
      <c r="H190" s="6"/>
      <c r="I190" s="5" t="s">
        <v>113</v>
      </c>
      <c r="J190" s="6"/>
      <c r="K190" s="27"/>
      <c r="L190" s="62"/>
      <c r="M190" s="65"/>
      <c r="N190" s="65"/>
      <c r="O190" s="65"/>
      <c r="P190" s="65"/>
      <c r="Q190" s="65"/>
      <c r="R190" s="65"/>
      <c r="S190" s="69">
        <v>0</v>
      </c>
    </row>
    <row r="191" spans="2:19" s="9" customFormat="1" ht="15.75">
      <c r="B191" s="14"/>
      <c r="C191" s="6"/>
      <c r="D191" s="6"/>
      <c r="E191" s="6"/>
      <c r="F191" s="6"/>
      <c r="G191" s="6"/>
      <c r="H191" s="6"/>
      <c r="I191" s="5" t="s">
        <v>114</v>
      </c>
      <c r="J191" s="6"/>
      <c r="K191" s="27"/>
      <c r="L191" s="62"/>
      <c r="M191" s="65"/>
      <c r="N191" s="65"/>
      <c r="O191" s="65"/>
      <c r="P191" s="65"/>
      <c r="Q191" s="65"/>
      <c r="R191" s="65"/>
      <c r="S191" s="69">
        <v>0</v>
      </c>
    </row>
    <row r="192" spans="2:19" s="9" customFormat="1" ht="15.75">
      <c r="B192" s="14"/>
      <c r="C192" s="6"/>
      <c r="D192" s="6"/>
      <c r="E192" s="6"/>
      <c r="F192" s="6"/>
      <c r="G192" s="6"/>
      <c r="H192" s="6"/>
      <c r="I192" s="5" t="s">
        <v>115</v>
      </c>
      <c r="J192" s="6"/>
      <c r="K192" s="27"/>
      <c r="L192" s="62"/>
      <c r="M192" s="65"/>
      <c r="N192" s="65"/>
      <c r="O192" s="65"/>
      <c r="P192" s="65"/>
      <c r="Q192" s="65"/>
      <c r="R192" s="65"/>
      <c r="S192" s="69">
        <v>0</v>
      </c>
    </row>
    <row r="193" spans="2:19" s="9" customFormat="1" ht="15.75">
      <c r="B193" s="14"/>
      <c r="C193" s="6"/>
      <c r="D193" s="6"/>
      <c r="E193" s="6"/>
      <c r="F193" s="6"/>
      <c r="G193" s="6"/>
      <c r="H193" s="6"/>
      <c r="I193" s="5" t="s">
        <v>116</v>
      </c>
      <c r="J193" s="6"/>
      <c r="K193" s="27"/>
      <c r="L193" s="62"/>
      <c r="M193" s="65"/>
      <c r="N193" s="65"/>
      <c r="O193" s="65"/>
      <c r="P193" s="65"/>
      <c r="Q193" s="65"/>
      <c r="R193" s="65"/>
      <c r="S193" s="69">
        <v>0</v>
      </c>
    </row>
    <row r="194" spans="2:19" s="9" customFormat="1" ht="15.75">
      <c r="B194" s="14"/>
      <c r="C194" s="6"/>
      <c r="D194" s="6"/>
      <c r="E194" s="6"/>
      <c r="F194" s="6"/>
      <c r="G194" s="6"/>
      <c r="H194" s="5" t="s">
        <v>117</v>
      </c>
      <c r="I194" s="6"/>
      <c r="J194" s="6"/>
      <c r="K194" s="27"/>
      <c r="L194" s="62"/>
      <c r="M194" s="65"/>
      <c r="N194" s="65"/>
      <c r="O194" s="216"/>
      <c r="P194" s="65"/>
      <c r="Q194" s="65"/>
      <c r="R194" s="70">
        <v>0</v>
      </c>
      <c r="S194" s="66"/>
    </row>
    <row r="195" spans="2:19" s="9" customFormat="1" ht="15.75">
      <c r="B195" s="14"/>
      <c r="C195" s="5"/>
      <c r="D195" s="6" t="s">
        <v>160</v>
      </c>
      <c r="E195" s="6"/>
      <c r="F195" s="6"/>
      <c r="G195" s="6"/>
      <c r="H195" s="6"/>
      <c r="I195" s="6"/>
      <c r="J195" s="6"/>
      <c r="K195" s="27"/>
      <c r="L195" s="67">
        <v>1</v>
      </c>
      <c r="M195" s="65"/>
      <c r="N195" s="63">
        <f>IF(O195&gt;0,O195*L195,SUM(O196:O241)*L195)</f>
        <v>0</v>
      </c>
      <c r="O195" s="64">
        <v>0</v>
      </c>
      <c r="P195" s="247" t="s">
        <v>1</v>
      </c>
      <c r="Q195" s="65"/>
      <c r="R195" s="65"/>
      <c r="S195" s="66"/>
    </row>
    <row r="196" spans="2:19" s="9" customFormat="1" ht="15.75">
      <c r="B196" s="14"/>
      <c r="C196" s="6"/>
      <c r="D196" s="6"/>
      <c r="E196" s="5" t="s">
        <v>161</v>
      </c>
      <c r="F196" s="6"/>
      <c r="G196" s="6"/>
      <c r="H196" s="6"/>
      <c r="I196" s="6"/>
      <c r="J196" s="6"/>
      <c r="K196" s="27"/>
      <c r="L196" s="62"/>
      <c r="M196" s="65"/>
      <c r="N196" s="65"/>
      <c r="O196" s="68">
        <v>0</v>
      </c>
      <c r="P196" s="216"/>
      <c r="Q196" s="65"/>
      <c r="R196" s="65"/>
      <c r="S196" s="66"/>
    </row>
    <row r="197" spans="2:19" s="9" customFormat="1" ht="15.75">
      <c r="B197" s="14"/>
      <c r="C197" s="6"/>
      <c r="D197" s="6"/>
      <c r="E197" s="5" t="s">
        <v>162</v>
      </c>
      <c r="F197" s="6"/>
      <c r="G197" s="6"/>
      <c r="H197" s="6"/>
      <c r="I197" s="6"/>
      <c r="J197" s="6"/>
      <c r="K197" s="27"/>
      <c r="L197" s="62"/>
      <c r="M197" s="65"/>
      <c r="N197" s="65"/>
      <c r="O197" s="63">
        <f>IF(P197&gt;0,P197,SUM(P198:P199))</f>
        <v>0</v>
      </c>
      <c r="P197" s="64">
        <v>0</v>
      </c>
      <c r="Q197" s="65"/>
      <c r="R197" s="65"/>
      <c r="S197" s="66"/>
    </row>
    <row r="198" spans="2:19" s="9" customFormat="1" ht="15.75">
      <c r="B198" s="14"/>
      <c r="C198" s="6"/>
      <c r="D198" s="6"/>
      <c r="E198" s="6"/>
      <c r="F198" s="6" t="s">
        <v>163</v>
      </c>
      <c r="G198" s="6"/>
      <c r="H198" s="6"/>
      <c r="I198" s="6"/>
      <c r="J198" s="6"/>
      <c r="K198" s="27"/>
      <c r="L198" s="62"/>
      <c r="M198" s="65"/>
      <c r="N198" s="65"/>
      <c r="O198" s="65"/>
      <c r="P198" s="68">
        <v>0</v>
      </c>
      <c r="Q198" s="65"/>
      <c r="R198" s="65"/>
      <c r="S198" s="66"/>
    </row>
    <row r="199" spans="2:19" s="9" customFormat="1" ht="15.75">
      <c r="B199" s="14"/>
      <c r="C199" s="6"/>
      <c r="D199" s="6"/>
      <c r="E199" s="6"/>
      <c r="F199" s="6" t="s">
        <v>164</v>
      </c>
      <c r="G199" s="6"/>
      <c r="H199" s="6"/>
      <c r="I199" s="6"/>
      <c r="J199" s="6"/>
      <c r="K199" s="27"/>
      <c r="L199" s="62"/>
      <c r="M199" s="65"/>
      <c r="N199" s="65"/>
      <c r="O199" s="65"/>
      <c r="P199" s="68">
        <v>0</v>
      </c>
      <c r="Q199" s="65"/>
      <c r="R199" s="65"/>
      <c r="S199" s="66"/>
    </row>
    <row r="200" spans="2:19" s="9" customFormat="1" ht="15.75">
      <c r="B200" s="14"/>
      <c r="C200" s="6"/>
      <c r="D200" s="6"/>
      <c r="E200" s="5" t="s">
        <v>165</v>
      </c>
      <c r="F200" s="6"/>
      <c r="G200" s="6"/>
      <c r="H200" s="6"/>
      <c r="I200" s="6"/>
      <c r="J200" s="6"/>
      <c r="K200" s="27"/>
      <c r="L200" s="62"/>
      <c r="M200" s="65"/>
      <c r="N200" s="65"/>
      <c r="O200" s="68">
        <v>0</v>
      </c>
      <c r="P200" s="65"/>
      <c r="Q200" s="65"/>
      <c r="R200" s="65"/>
      <c r="S200" s="66"/>
    </row>
    <row r="201" spans="2:19" s="9" customFormat="1" ht="15.75">
      <c r="B201" s="14"/>
      <c r="C201" s="6"/>
      <c r="D201" s="6"/>
      <c r="E201" s="5" t="s">
        <v>166</v>
      </c>
      <c r="F201" s="6"/>
      <c r="G201" s="6"/>
      <c r="H201" s="6"/>
      <c r="I201" s="6"/>
      <c r="J201" s="6"/>
      <c r="K201" s="27"/>
      <c r="L201" s="62"/>
      <c r="M201" s="65"/>
      <c r="N201" s="65"/>
      <c r="O201" s="68">
        <v>0</v>
      </c>
      <c r="P201" s="216"/>
      <c r="Q201" s="65"/>
      <c r="R201" s="65"/>
      <c r="S201" s="66"/>
    </row>
    <row r="202" spans="2:19" s="9" customFormat="1" ht="15.75">
      <c r="B202" s="14"/>
      <c r="C202" s="6"/>
      <c r="D202" s="6"/>
      <c r="E202" s="5" t="s">
        <v>167</v>
      </c>
      <c r="F202" s="6"/>
      <c r="G202" s="6"/>
      <c r="H202" s="6"/>
      <c r="I202" s="6"/>
      <c r="J202" s="6"/>
      <c r="K202" s="27"/>
      <c r="L202" s="67">
        <v>1</v>
      </c>
      <c r="M202" s="65"/>
      <c r="N202" s="65"/>
      <c r="O202" s="63">
        <f>IF(P202&gt;0,P202*L202,SUM(P203:P204)*L202)</f>
        <v>0</v>
      </c>
      <c r="P202" s="64">
        <v>0</v>
      </c>
      <c r="Q202" s="247" t="s">
        <v>1</v>
      </c>
      <c r="R202" s="65"/>
      <c r="S202" s="66"/>
    </row>
    <row r="203" spans="2:19" s="9" customFormat="1" ht="15.75">
      <c r="B203" s="14"/>
      <c r="C203" s="6"/>
      <c r="D203" s="6"/>
      <c r="E203" s="6"/>
      <c r="F203" s="6" t="s">
        <v>168</v>
      </c>
      <c r="G203" s="6"/>
      <c r="H203" s="6"/>
      <c r="I203" s="6"/>
      <c r="J203" s="6"/>
      <c r="K203" s="27"/>
      <c r="L203" s="62"/>
      <c r="M203" s="65"/>
      <c r="N203" s="65"/>
      <c r="O203" s="65"/>
      <c r="P203" s="68">
        <v>0</v>
      </c>
      <c r="Q203" s="65"/>
      <c r="R203" s="65"/>
      <c r="S203" s="66"/>
    </row>
    <row r="204" spans="2:19" s="9" customFormat="1" ht="15.75">
      <c r="B204" s="14"/>
      <c r="C204" s="6"/>
      <c r="D204" s="6"/>
      <c r="E204" s="6"/>
      <c r="F204" s="6" t="s">
        <v>169</v>
      </c>
      <c r="G204" s="6"/>
      <c r="H204" s="6"/>
      <c r="I204" s="6"/>
      <c r="J204" s="6"/>
      <c r="K204" s="27"/>
      <c r="L204" s="62"/>
      <c r="M204" s="65"/>
      <c r="N204" s="65"/>
      <c r="O204" s="65"/>
      <c r="P204" s="215">
        <v>0</v>
      </c>
      <c r="Q204" s="65"/>
      <c r="R204" s="65"/>
      <c r="S204" s="66"/>
    </row>
    <row r="205" spans="2:19" s="9" customFormat="1" ht="15.75">
      <c r="B205" s="14"/>
      <c r="C205" s="6"/>
      <c r="D205" s="6"/>
      <c r="E205" s="5" t="s">
        <v>170</v>
      </c>
      <c r="F205" s="6"/>
      <c r="G205" s="6"/>
      <c r="H205" s="6"/>
      <c r="I205" s="6"/>
      <c r="J205" s="6"/>
      <c r="K205" s="27"/>
      <c r="L205" s="62"/>
      <c r="M205" s="65"/>
      <c r="N205" s="65"/>
      <c r="O205" s="63">
        <f>IF(P205&gt;0,P205,SUM(P206:P212))</f>
        <v>0</v>
      </c>
      <c r="P205" s="64">
        <v>0</v>
      </c>
      <c r="Q205" s="216"/>
      <c r="R205" s="65"/>
      <c r="S205" s="66"/>
    </row>
    <row r="206" spans="2:19" s="9" customFormat="1" ht="15.75">
      <c r="B206" s="14"/>
      <c r="C206" s="6"/>
      <c r="D206" s="6"/>
      <c r="E206" s="6"/>
      <c r="F206" s="6" t="s">
        <v>171</v>
      </c>
      <c r="G206" s="6"/>
      <c r="H206" s="6"/>
      <c r="I206" s="6"/>
      <c r="J206" s="6"/>
      <c r="K206" s="27"/>
      <c r="L206" s="62"/>
      <c r="M206" s="65"/>
      <c r="N206" s="65"/>
      <c r="O206" s="65"/>
      <c r="P206" s="63">
        <f>IF(Q206&gt;0,Q206,SUM(Q207:Q209))</f>
        <v>0</v>
      </c>
      <c r="Q206" s="64">
        <v>0</v>
      </c>
      <c r="R206" s="65"/>
      <c r="S206" s="66"/>
    </row>
    <row r="207" spans="2:19" s="9" customFormat="1" ht="15.75">
      <c r="B207" s="14"/>
      <c r="C207" s="6"/>
      <c r="D207" s="6"/>
      <c r="E207" s="6"/>
      <c r="F207" s="6"/>
      <c r="G207" s="5" t="s">
        <v>172</v>
      </c>
      <c r="H207" s="6"/>
      <c r="I207" s="6"/>
      <c r="J207" s="6"/>
      <c r="K207" s="27"/>
      <c r="L207" s="62"/>
      <c r="M207" s="65"/>
      <c r="N207" s="65"/>
      <c r="O207" s="65"/>
      <c r="P207" s="65"/>
      <c r="Q207" s="68">
        <v>0</v>
      </c>
      <c r="R207" s="65"/>
      <c r="S207" s="66"/>
    </row>
    <row r="208" spans="2:19" s="9" customFormat="1" ht="15.75">
      <c r="B208" s="14"/>
      <c r="C208" s="6"/>
      <c r="D208" s="6"/>
      <c r="E208" s="6"/>
      <c r="F208" s="6"/>
      <c r="G208" s="5" t="s">
        <v>173</v>
      </c>
      <c r="H208" s="6"/>
      <c r="I208" s="6"/>
      <c r="J208" s="6"/>
      <c r="K208" s="27"/>
      <c r="L208" s="62"/>
      <c r="M208" s="65"/>
      <c r="N208" s="65"/>
      <c r="O208" s="65"/>
      <c r="P208" s="65"/>
      <c r="Q208" s="68">
        <v>0</v>
      </c>
      <c r="R208" s="65"/>
      <c r="S208" s="66"/>
    </row>
    <row r="209" spans="2:19" s="9" customFormat="1" ht="15.75">
      <c r="B209" s="14"/>
      <c r="C209" s="6"/>
      <c r="D209" s="6"/>
      <c r="E209" s="6"/>
      <c r="F209" s="6"/>
      <c r="G209" s="5" t="s">
        <v>174</v>
      </c>
      <c r="H209" s="6"/>
      <c r="I209" s="6"/>
      <c r="J209" s="6"/>
      <c r="K209" s="27"/>
      <c r="L209" s="62"/>
      <c r="M209" s="65"/>
      <c r="N209" s="65"/>
      <c r="O209" s="65"/>
      <c r="P209" s="65"/>
      <c r="Q209" s="215">
        <v>0</v>
      </c>
      <c r="R209" s="65"/>
      <c r="S209" s="66"/>
    </row>
    <row r="210" spans="2:19" s="9" customFormat="1" ht="15.75">
      <c r="B210" s="14"/>
      <c r="C210" s="6"/>
      <c r="D210" s="6"/>
      <c r="E210" s="6"/>
      <c r="F210" s="6" t="s">
        <v>175</v>
      </c>
      <c r="G210" s="6"/>
      <c r="H210" s="6"/>
      <c r="I210" s="6"/>
      <c r="J210" s="6"/>
      <c r="K210" s="27"/>
      <c r="L210" s="62"/>
      <c r="M210" s="65"/>
      <c r="N210" s="65"/>
      <c r="O210" s="65"/>
      <c r="P210" s="63">
        <f>IF(Q210&gt;0,Q210,SUM(Q211:Q213))</f>
        <v>0</v>
      </c>
      <c r="Q210" s="64">
        <v>0</v>
      </c>
      <c r="R210" s="65"/>
      <c r="S210" s="66"/>
    </row>
    <row r="211" spans="2:19" s="9" customFormat="1" ht="15.75">
      <c r="B211" s="14"/>
      <c r="C211" s="6"/>
      <c r="D211" s="6"/>
      <c r="E211" s="6"/>
      <c r="F211" s="6"/>
      <c r="G211" s="5" t="s">
        <v>176</v>
      </c>
      <c r="H211" s="6"/>
      <c r="I211" s="6"/>
      <c r="J211" s="6"/>
      <c r="K211" s="27"/>
      <c r="L211" s="62"/>
      <c r="M211" s="65"/>
      <c r="N211" s="65"/>
      <c r="O211" s="65"/>
      <c r="P211" s="65"/>
      <c r="Q211" s="68">
        <v>0</v>
      </c>
      <c r="R211" s="65"/>
      <c r="S211" s="66"/>
    </row>
    <row r="212" spans="2:19" s="9" customFormat="1" ht="15.75">
      <c r="B212" s="14"/>
      <c r="C212" s="6"/>
      <c r="D212" s="6"/>
      <c r="E212" s="6"/>
      <c r="F212" s="6"/>
      <c r="G212" s="5" t="s">
        <v>177</v>
      </c>
      <c r="H212" s="6"/>
      <c r="I212" s="6"/>
      <c r="J212" s="6"/>
      <c r="K212" s="27"/>
      <c r="L212" s="62"/>
      <c r="M212" s="65"/>
      <c r="N212" s="65"/>
      <c r="O212" s="65"/>
      <c r="P212" s="216"/>
      <c r="Q212" s="68">
        <v>0</v>
      </c>
      <c r="R212" s="65"/>
      <c r="S212" s="66"/>
    </row>
    <row r="213" spans="2:19" s="9" customFormat="1" ht="15.75">
      <c r="B213" s="14"/>
      <c r="C213" s="6"/>
      <c r="D213" s="6"/>
      <c r="E213" s="5" t="s">
        <v>68</v>
      </c>
      <c r="F213" s="6"/>
      <c r="G213" s="6"/>
      <c r="H213" s="6"/>
      <c r="I213" s="6"/>
      <c r="J213" s="6"/>
      <c r="K213" s="27"/>
      <c r="L213" s="62"/>
      <c r="M213" s="65"/>
      <c r="N213" s="65"/>
      <c r="O213" s="63">
        <f>IF(P213&gt;0,P213,SUM(P214:P215))</f>
        <v>0</v>
      </c>
      <c r="P213" s="64">
        <v>0</v>
      </c>
      <c r="Q213" s="68">
        <v>0</v>
      </c>
      <c r="R213" s="65"/>
      <c r="S213" s="66"/>
    </row>
    <row r="214" spans="2:19" s="9" customFormat="1" ht="15.75">
      <c r="B214" s="14"/>
      <c r="C214" s="6"/>
      <c r="D214" s="6"/>
      <c r="E214" s="6"/>
      <c r="F214" s="6" t="s">
        <v>69</v>
      </c>
      <c r="G214" s="6"/>
      <c r="H214" s="6"/>
      <c r="I214" s="6"/>
      <c r="J214" s="6"/>
      <c r="K214" s="27"/>
      <c r="L214" s="62"/>
      <c r="M214" s="65"/>
      <c r="N214" s="65"/>
      <c r="O214" s="65"/>
      <c r="P214" s="68">
        <v>0</v>
      </c>
      <c r="Q214" s="65"/>
      <c r="R214" s="65"/>
      <c r="S214" s="66"/>
    </row>
    <row r="215" spans="2:19" s="9" customFormat="1" ht="15.75">
      <c r="B215" s="14"/>
      <c r="C215" s="6"/>
      <c r="D215" s="6"/>
      <c r="E215" s="6"/>
      <c r="F215" s="6" t="s">
        <v>70</v>
      </c>
      <c r="G215" s="6"/>
      <c r="H215" s="6"/>
      <c r="I215" s="6"/>
      <c r="J215" s="6"/>
      <c r="K215" s="27"/>
      <c r="L215" s="62"/>
      <c r="M215" s="65"/>
      <c r="N215" s="65"/>
      <c r="O215" s="65"/>
      <c r="P215" s="215">
        <v>0</v>
      </c>
      <c r="Q215" s="65"/>
      <c r="R215" s="65"/>
      <c r="S215" s="66"/>
    </row>
    <row r="216" spans="2:19" s="9" customFormat="1" ht="15.75">
      <c r="B216" s="14"/>
      <c r="C216" s="6"/>
      <c r="D216" s="6"/>
      <c r="E216" s="5" t="s">
        <v>71</v>
      </c>
      <c r="F216" s="6"/>
      <c r="G216" s="6"/>
      <c r="H216" s="6"/>
      <c r="I216" s="6"/>
      <c r="J216" s="6"/>
      <c r="K216" s="27"/>
      <c r="L216" s="62"/>
      <c r="M216" s="65"/>
      <c r="N216" s="65"/>
      <c r="O216" s="63">
        <f>IF(P216&gt;0,P216,SUM(P217:P241))</f>
        <v>0</v>
      </c>
      <c r="P216" s="64">
        <v>0</v>
      </c>
      <c r="Q216" s="216"/>
      <c r="R216" s="65"/>
      <c r="S216" s="66"/>
    </row>
    <row r="217" spans="2:19" s="9" customFormat="1" ht="15.75">
      <c r="B217" s="14"/>
      <c r="C217" s="6"/>
      <c r="D217" s="6"/>
      <c r="E217" s="6"/>
      <c r="F217" s="6" t="s">
        <v>178</v>
      </c>
      <c r="G217" s="6"/>
      <c r="H217" s="6"/>
      <c r="I217" s="6"/>
      <c r="J217" s="6"/>
      <c r="K217" s="27"/>
      <c r="L217" s="67">
        <v>1</v>
      </c>
      <c r="M217" s="65"/>
      <c r="N217" s="65"/>
      <c r="O217" s="65"/>
      <c r="P217" s="63">
        <f>IF(Q217&gt;0,Q217*L217,SUM(Q218:Q241)*L217)</f>
        <v>0</v>
      </c>
      <c r="Q217" s="64">
        <v>0</v>
      </c>
      <c r="R217" s="247" t="s">
        <v>1</v>
      </c>
      <c r="S217" s="66"/>
    </row>
    <row r="218" spans="2:19" s="9" customFormat="1" ht="15.75">
      <c r="B218" s="14"/>
      <c r="C218" s="6"/>
      <c r="D218" s="6"/>
      <c r="E218" s="6"/>
      <c r="F218" s="6"/>
      <c r="G218" s="5" t="s">
        <v>179</v>
      </c>
      <c r="H218" s="6"/>
      <c r="I218" s="6"/>
      <c r="J218" s="6"/>
      <c r="K218" s="27"/>
      <c r="L218" s="62"/>
      <c r="M218" s="65"/>
      <c r="N218" s="65"/>
      <c r="O218" s="65"/>
      <c r="P218" s="65"/>
      <c r="Q218" s="63">
        <f>IF(R218&gt;0,R218,SUM(R219:R226))</f>
        <v>0</v>
      </c>
      <c r="R218" s="64">
        <v>0</v>
      </c>
      <c r="S218" s="66"/>
    </row>
    <row r="219" spans="2:19" s="9" customFormat="1" ht="15.75">
      <c r="B219" s="14"/>
      <c r="C219" s="6"/>
      <c r="D219" s="6"/>
      <c r="E219" s="6"/>
      <c r="F219" s="6"/>
      <c r="G219" s="6"/>
      <c r="H219" s="5" t="s">
        <v>180</v>
      </c>
      <c r="I219" s="6"/>
      <c r="J219" s="6"/>
      <c r="K219" s="27"/>
      <c r="L219" s="62"/>
      <c r="M219" s="65"/>
      <c r="N219" s="65"/>
      <c r="O219" s="65"/>
      <c r="P219" s="65"/>
      <c r="Q219" s="65"/>
      <c r="R219" s="68">
        <v>0</v>
      </c>
      <c r="S219" s="66"/>
    </row>
    <row r="220" spans="2:19" s="9" customFormat="1" ht="15.75">
      <c r="B220" s="14"/>
      <c r="C220" s="6"/>
      <c r="D220" s="6"/>
      <c r="E220" s="6"/>
      <c r="F220" s="6"/>
      <c r="G220" s="6"/>
      <c r="H220" s="5" t="s">
        <v>181</v>
      </c>
      <c r="I220" s="6"/>
      <c r="J220" s="6"/>
      <c r="K220" s="27"/>
      <c r="L220" s="62"/>
      <c r="M220" s="65"/>
      <c r="N220" s="65"/>
      <c r="O220" s="65"/>
      <c r="P220" s="65"/>
      <c r="Q220" s="65"/>
      <c r="R220" s="68">
        <v>0</v>
      </c>
      <c r="S220" s="66"/>
    </row>
    <row r="221" spans="2:19" s="9" customFormat="1" ht="15.75">
      <c r="B221" s="14"/>
      <c r="C221" s="6"/>
      <c r="D221" s="6"/>
      <c r="E221" s="6"/>
      <c r="F221" s="6"/>
      <c r="G221" s="6"/>
      <c r="H221" s="5" t="s">
        <v>182</v>
      </c>
      <c r="I221" s="6"/>
      <c r="J221" s="6"/>
      <c r="K221" s="27"/>
      <c r="L221" s="62"/>
      <c r="M221" s="65"/>
      <c r="N221" s="65"/>
      <c r="O221" s="65"/>
      <c r="P221" s="65"/>
      <c r="Q221" s="65"/>
      <c r="R221" s="68">
        <v>0</v>
      </c>
      <c r="S221" s="66"/>
    </row>
    <row r="222" spans="2:19" s="9" customFormat="1" ht="15.75">
      <c r="B222" s="14"/>
      <c r="C222" s="6"/>
      <c r="D222" s="6"/>
      <c r="E222" s="6"/>
      <c r="F222" s="6"/>
      <c r="G222" s="6"/>
      <c r="H222" s="5" t="s">
        <v>183</v>
      </c>
      <c r="I222" s="6"/>
      <c r="J222" s="6"/>
      <c r="K222" s="27"/>
      <c r="L222" s="62"/>
      <c r="M222" s="65"/>
      <c r="N222" s="65"/>
      <c r="O222" s="65"/>
      <c r="P222" s="65"/>
      <c r="Q222" s="65"/>
      <c r="R222" s="68">
        <v>0</v>
      </c>
      <c r="S222" s="66"/>
    </row>
    <row r="223" spans="2:19" s="9" customFormat="1" ht="15.75">
      <c r="B223" s="14"/>
      <c r="C223" s="6"/>
      <c r="D223" s="6"/>
      <c r="E223" s="6"/>
      <c r="F223" s="6"/>
      <c r="G223" s="6"/>
      <c r="H223" s="5" t="s">
        <v>184</v>
      </c>
      <c r="I223" s="6"/>
      <c r="J223" s="6"/>
      <c r="K223" s="27"/>
      <c r="L223" s="62"/>
      <c r="M223" s="65"/>
      <c r="N223" s="65"/>
      <c r="O223" s="65"/>
      <c r="P223" s="65"/>
      <c r="Q223" s="65"/>
      <c r="R223" s="68">
        <v>0</v>
      </c>
      <c r="S223" s="66"/>
    </row>
    <row r="224" spans="2:19" s="9" customFormat="1" ht="15.75">
      <c r="B224" s="14"/>
      <c r="C224" s="6"/>
      <c r="D224" s="6"/>
      <c r="E224" s="6"/>
      <c r="F224" s="6"/>
      <c r="G224" s="6"/>
      <c r="H224" s="5" t="s">
        <v>185</v>
      </c>
      <c r="I224" s="6"/>
      <c r="J224" s="6"/>
      <c r="K224" s="27"/>
      <c r="L224" s="62"/>
      <c r="M224" s="65"/>
      <c r="N224" s="65"/>
      <c r="O224" s="65"/>
      <c r="P224" s="65"/>
      <c r="Q224" s="65"/>
      <c r="R224" s="68">
        <v>0</v>
      </c>
      <c r="S224" s="66"/>
    </row>
    <row r="225" spans="2:19" s="9" customFormat="1" ht="15.75">
      <c r="B225" s="14"/>
      <c r="C225" s="6"/>
      <c r="D225" s="6"/>
      <c r="E225" s="6"/>
      <c r="F225" s="6"/>
      <c r="G225" s="6"/>
      <c r="H225" s="5" t="s">
        <v>186</v>
      </c>
      <c r="I225" s="6"/>
      <c r="J225" s="6"/>
      <c r="K225" s="27"/>
      <c r="L225" s="62"/>
      <c r="M225" s="65"/>
      <c r="N225" s="65"/>
      <c r="O225" s="65"/>
      <c r="P225" s="65"/>
      <c r="Q225" s="65"/>
      <c r="R225" s="68">
        <v>0</v>
      </c>
      <c r="S225" s="66"/>
    </row>
    <row r="226" spans="2:19" s="9" customFormat="1" ht="15.75">
      <c r="B226" s="14"/>
      <c r="C226" s="6"/>
      <c r="D226" s="6"/>
      <c r="E226" s="6"/>
      <c r="F226" s="6"/>
      <c r="G226" s="6"/>
      <c r="H226" s="5" t="s">
        <v>187</v>
      </c>
      <c r="I226" s="6"/>
      <c r="J226" s="6"/>
      <c r="K226" s="27"/>
      <c r="L226" s="62"/>
      <c r="M226" s="65"/>
      <c r="N226" s="65"/>
      <c r="O226" s="65"/>
      <c r="P226" s="65"/>
      <c r="Q226" s="65"/>
      <c r="R226" s="215">
        <v>0</v>
      </c>
      <c r="S226" s="66"/>
    </row>
    <row r="227" spans="2:19" s="9" customFormat="1" ht="15.75">
      <c r="B227" s="14"/>
      <c r="C227" s="6"/>
      <c r="D227" s="6"/>
      <c r="E227" s="6"/>
      <c r="F227" s="6"/>
      <c r="G227" s="5" t="s">
        <v>188</v>
      </c>
      <c r="H227" s="6"/>
      <c r="I227" s="6"/>
      <c r="J227" s="6"/>
      <c r="K227" s="27"/>
      <c r="L227" s="62"/>
      <c r="M227" s="65"/>
      <c r="N227" s="65"/>
      <c r="O227" s="65"/>
      <c r="P227" s="65"/>
      <c r="Q227" s="63">
        <f>IF(R227&gt;0,R227,SUM(R228:R241))</f>
        <v>0</v>
      </c>
      <c r="R227" s="64">
        <v>0</v>
      </c>
      <c r="S227" s="66"/>
    </row>
    <row r="228" spans="2:19" s="9" customFormat="1" ht="15.75">
      <c r="B228" s="14"/>
      <c r="C228" s="6"/>
      <c r="D228" s="6"/>
      <c r="E228" s="6"/>
      <c r="F228" s="6"/>
      <c r="G228" s="6"/>
      <c r="H228" s="5" t="s">
        <v>189</v>
      </c>
      <c r="I228" s="6"/>
      <c r="J228" s="6"/>
      <c r="K228" s="27"/>
      <c r="L228" s="62"/>
      <c r="M228" s="65"/>
      <c r="N228" s="65"/>
      <c r="O228" s="65"/>
      <c r="P228" s="65"/>
      <c r="Q228" s="65"/>
      <c r="R228" s="68">
        <v>0</v>
      </c>
      <c r="S228" s="66"/>
    </row>
    <row r="229" spans="2:19" s="9" customFormat="1" ht="15.75">
      <c r="B229" s="14"/>
      <c r="C229" s="6"/>
      <c r="D229" s="6"/>
      <c r="E229" s="6"/>
      <c r="F229" s="6"/>
      <c r="G229" s="6"/>
      <c r="H229" s="5" t="s">
        <v>190</v>
      </c>
      <c r="I229" s="6"/>
      <c r="J229" s="6"/>
      <c r="K229" s="27"/>
      <c r="L229" s="62"/>
      <c r="M229" s="65"/>
      <c r="N229" s="65"/>
      <c r="O229" s="65"/>
      <c r="P229" s="65"/>
      <c r="Q229" s="65"/>
      <c r="R229" s="68">
        <v>0</v>
      </c>
      <c r="S229" s="80"/>
    </row>
    <row r="230" spans="2:19" s="9" customFormat="1" ht="15.75">
      <c r="B230" s="14"/>
      <c r="C230" s="6"/>
      <c r="D230" s="6"/>
      <c r="E230" s="6"/>
      <c r="F230" s="6"/>
      <c r="G230" s="6"/>
      <c r="H230" s="5" t="s">
        <v>191</v>
      </c>
      <c r="I230" s="6"/>
      <c r="J230" s="6"/>
      <c r="K230" s="27"/>
      <c r="L230" s="62"/>
      <c r="M230" s="65"/>
      <c r="N230" s="65"/>
      <c r="O230" s="65"/>
      <c r="P230" s="65"/>
      <c r="Q230" s="65"/>
      <c r="R230" s="63">
        <f>IF(S230&gt;0,S230,SUM(S231:S234))</f>
        <v>0</v>
      </c>
      <c r="S230" s="274">
        <v>0</v>
      </c>
    </row>
    <row r="231" spans="2:19" s="9" customFormat="1" ht="15.75">
      <c r="B231" s="14"/>
      <c r="C231" s="6"/>
      <c r="D231" s="6"/>
      <c r="E231" s="6"/>
      <c r="F231" s="6"/>
      <c r="G231" s="6"/>
      <c r="H231" s="6"/>
      <c r="I231" s="5" t="s">
        <v>192</v>
      </c>
      <c r="J231" s="6"/>
      <c r="K231" s="27"/>
      <c r="L231" s="62"/>
      <c r="M231" s="65"/>
      <c r="N231" s="65"/>
      <c r="O231" s="65"/>
      <c r="P231" s="65"/>
      <c r="Q231" s="65"/>
      <c r="R231" s="65"/>
      <c r="S231" s="69">
        <v>0</v>
      </c>
    </row>
    <row r="232" spans="2:19" s="9" customFormat="1" ht="15.75">
      <c r="B232" s="14"/>
      <c r="C232" s="6"/>
      <c r="D232" s="6"/>
      <c r="E232" s="6"/>
      <c r="F232" s="6"/>
      <c r="G232" s="6"/>
      <c r="H232" s="6"/>
      <c r="I232" s="5" t="s">
        <v>193</v>
      </c>
      <c r="J232" s="6"/>
      <c r="K232" s="27"/>
      <c r="L232" s="62"/>
      <c r="M232" s="65"/>
      <c r="N232" s="65"/>
      <c r="O232" s="65"/>
      <c r="P232" s="65"/>
      <c r="Q232" s="65"/>
      <c r="R232" s="65"/>
      <c r="S232" s="69">
        <v>0</v>
      </c>
    </row>
    <row r="233" spans="2:19" s="9" customFormat="1" ht="15.75">
      <c r="B233" s="14"/>
      <c r="C233" s="6"/>
      <c r="D233" s="6"/>
      <c r="E233" s="6"/>
      <c r="F233" s="6"/>
      <c r="G233" s="6"/>
      <c r="H233" s="6"/>
      <c r="I233" s="5" t="s">
        <v>194</v>
      </c>
      <c r="J233" s="6"/>
      <c r="K233" s="27"/>
      <c r="L233" s="62"/>
      <c r="M233" s="65"/>
      <c r="N233" s="65"/>
      <c r="O233" s="65"/>
      <c r="P233" s="65"/>
      <c r="Q233" s="65"/>
      <c r="R233" s="65"/>
      <c r="S233" s="69">
        <v>0</v>
      </c>
    </row>
    <row r="234" spans="2:19" s="9" customFormat="1" ht="15.75">
      <c r="B234" s="14"/>
      <c r="C234" s="6"/>
      <c r="D234" s="6"/>
      <c r="E234" s="6"/>
      <c r="F234" s="6"/>
      <c r="G234" s="6"/>
      <c r="H234" s="6"/>
      <c r="I234" s="5" t="s">
        <v>195</v>
      </c>
      <c r="J234" s="6"/>
      <c r="K234" s="27"/>
      <c r="L234" s="62"/>
      <c r="M234" s="65"/>
      <c r="N234" s="65"/>
      <c r="O234" s="65"/>
      <c r="P234" s="65"/>
      <c r="Q234" s="65"/>
      <c r="R234" s="65"/>
      <c r="S234" s="217">
        <v>0</v>
      </c>
    </row>
    <row r="235" spans="2:19" s="9" customFormat="1" ht="15.75">
      <c r="B235" s="14"/>
      <c r="C235" s="6"/>
      <c r="D235" s="6"/>
      <c r="E235" s="6"/>
      <c r="F235" s="6"/>
      <c r="G235" s="6"/>
      <c r="H235" s="5" t="s">
        <v>196</v>
      </c>
      <c r="I235" s="6"/>
      <c r="J235" s="6"/>
      <c r="K235" s="27"/>
      <c r="L235" s="62"/>
      <c r="M235" s="65"/>
      <c r="N235" s="65"/>
      <c r="O235" s="65"/>
      <c r="P235" s="65"/>
      <c r="Q235" s="65"/>
      <c r="R235" s="63">
        <f>IF(S235&gt;0,S235,SUM(S236:S240))</f>
        <v>0</v>
      </c>
      <c r="S235" s="274">
        <v>0</v>
      </c>
    </row>
    <row r="236" spans="2:19" s="9" customFormat="1" ht="15.75">
      <c r="B236" s="14"/>
      <c r="C236" s="6"/>
      <c r="D236" s="6"/>
      <c r="E236" s="6"/>
      <c r="F236" s="6"/>
      <c r="G236" s="6"/>
      <c r="H236" s="6"/>
      <c r="I236" s="5" t="s">
        <v>197</v>
      </c>
      <c r="J236" s="6"/>
      <c r="K236" s="27"/>
      <c r="L236" s="62"/>
      <c r="M236" s="65"/>
      <c r="N236" s="65"/>
      <c r="O236" s="65"/>
      <c r="P236" s="65"/>
      <c r="Q236" s="65"/>
      <c r="R236" s="65"/>
      <c r="S236" s="69">
        <v>0</v>
      </c>
    </row>
    <row r="237" spans="2:19" s="9" customFormat="1" ht="15.75">
      <c r="B237" s="14"/>
      <c r="C237" s="6"/>
      <c r="D237" s="6"/>
      <c r="E237" s="6"/>
      <c r="F237" s="6"/>
      <c r="G237" s="6"/>
      <c r="H237" s="6"/>
      <c r="I237" s="5" t="s">
        <v>198</v>
      </c>
      <c r="J237" s="6"/>
      <c r="K237" s="27"/>
      <c r="L237" s="62"/>
      <c r="M237" s="65"/>
      <c r="N237" s="65"/>
      <c r="O237" s="65"/>
      <c r="P237" s="65"/>
      <c r="Q237" s="65"/>
      <c r="R237" s="65"/>
      <c r="S237" s="69">
        <v>0</v>
      </c>
    </row>
    <row r="238" spans="2:19" s="9" customFormat="1" ht="15.75">
      <c r="B238" s="14"/>
      <c r="C238" s="6"/>
      <c r="D238" s="6"/>
      <c r="E238" s="6"/>
      <c r="F238" s="6"/>
      <c r="G238" s="6"/>
      <c r="H238" s="6"/>
      <c r="I238" s="5" t="s">
        <v>199</v>
      </c>
      <c r="J238" s="6"/>
      <c r="K238" s="27"/>
      <c r="L238" s="62"/>
      <c r="M238" s="65"/>
      <c r="N238" s="65"/>
      <c r="O238" s="65"/>
      <c r="P238" s="65"/>
      <c r="Q238" s="65"/>
      <c r="R238" s="65"/>
      <c r="S238" s="69">
        <v>0</v>
      </c>
    </row>
    <row r="239" spans="2:19" s="9" customFormat="1" ht="15.75">
      <c r="B239" s="14"/>
      <c r="C239" s="6"/>
      <c r="D239" s="6"/>
      <c r="E239" s="6"/>
      <c r="F239" s="6"/>
      <c r="G239" s="6"/>
      <c r="H239" s="6"/>
      <c r="I239" s="5" t="s">
        <v>200</v>
      </c>
      <c r="J239" s="6"/>
      <c r="K239" s="27"/>
      <c r="L239" s="62"/>
      <c r="M239" s="65"/>
      <c r="N239" s="65"/>
      <c r="O239" s="65"/>
      <c r="P239" s="65"/>
      <c r="Q239" s="65"/>
      <c r="R239" s="65"/>
      <c r="S239" s="69">
        <v>0</v>
      </c>
    </row>
    <row r="240" spans="2:19" s="9" customFormat="1" ht="15.75">
      <c r="B240" s="14"/>
      <c r="C240" s="6"/>
      <c r="D240" s="6"/>
      <c r="E240" s="6"/>
      <c r="F240" s="6"/>
      <c r="G240" s="6"/>
      <c r="H240" s="6"/>
      <c r="I240" s="5" t="s">
        <v>201</v>
      </c>
      <c r="J240" s="6"/>
      <c r="K240" s="27"/>
      <c r="L240" s="62"/>
      <c r="M240" s="65"/>
      <c r="N240" s="65"/>
      <c r="O240" s="65"/>
      <c r="P240" s="65"/>
      <c r="Q240" s="65"/>
      <c r="R240" s="65"/>
      <c r="S240" s="69">
        <v>0</v>
      </c>
    </row>
    <row r="241" spans="2:19" s="9" customFormat="1" ht="15.75">
      <c r="B241" s="14"/>
      <c r="C241" s="6"/>
      <c r="D241" s="6"/>
      <c r="E241" s="6"/>
      <c r="F241" s="6"/>
      <c r="G241" s="6"/>
      <c r="H241" s="5" t="s">
        <v>202</v>
      </c>
      <c r="I241" s="6"/>
      <c r="J241" s="6"/>
      <c r="K241" s="27"/>
      <c r="L241" s="62"/>
      <c r="M241" s="65"/>
      <c r="N241" s="65"/>
      <c r="O241" s="65"/>
      <c r="P241" s="65"/>
      <c r="Q241" s="65"/>
      <c r="R241" s="70">
        <v>0</v>
      </c>
      <c r="S241" s="66"/>
    </row>
    <row r="242" spans="2:19" s="9" customFormat="1" ht="15.75">
      <c r="B242" s="14"/>
      <c r="C242" s="5"/>
      <c r="D242" s="6" t="s">
        <v>450</v>
      </c>
      <c r="E242" s="6"/>
      <c r="F242" s="6"/>
      <c r="G242" s="6"/>
      <c r="H242" s="6"/>
      <c r="I242" s="6"/>
      <c r="J242" s="6"/>
      <c r="K242" s="27"/>
      <c r="L242" s="67">
        <v>0</v>
      </c>
      <c r="M242" s="65"/>
      <c r="N242" s="63">
        <f>IF(O242&gt;0,O242,SUM(O243:O282))*L242</f>
        <v>0</v>
      </c>
      <c r="O242" s="64">
        <v>0</v>
      </c>
      <c r="P242" s="247" t="s">
        <v>1</v>
      </c>
      <c r="Q242" s="65"/>
      <c r="R242" s="65"/>
      <c r="S242" s="66"/>
    </row>
    <row r="243" spans="2:19" s="9" customFormat="1" ht="30.75" customHeight="1">
      <c r="B243" s="14"/>
      <c r="C243" s="5"/>
      <c r="D243" s="6"/>
      <c r="E243" s="311" t="s">
        <v>451</v>
      </c>
      <c r="F243" s="313"/>
      <c r="G243" s="313"/>
      <c r="H243" s="313"/>
      <c r="I243" s="313"/>
      <c r="J243" s="313"/>
      <c r="K243" s="314"/>
      <c r="L243" s="62"/>
      <c r="M243" s="65"/>
      <c r="N243" s="65"/>
      <c r="O243" s="65"/>
      <c r="P243" s="216"/>
      <c r="Q243" s="65"/>
      <c r="R243" s="65"/>
      <c r="S243" s="66"/>
    </row>
    <row r="244" spans="2:19" s="9" customFormat="1" ht="15.75">
      <c r="B244" s="14"/>
      <c r="C244" s="6"/>
      <c r="D244" s="6"/>
      <c r="E244" s="5" t="s">
        <v>203</v>
      </c>
      <c r="F244" s="6"/>
      <c r="G244" s="6"/>
      <c r="H244" s="6"/>
      <c r="I244" s="6"/>
      <c r="J244" s="6"/>
      <c r="K244" s="27"/>
      <c r="L244" s="62"/>
      <c r="M244" s="65"/>
      <c r="N244" s="65"/>
      <c r="O244" s="63">
        <f>IF(P244&gt;0,P244,SUM(P245:P246))</f>
        <v>0</v>
      </c>
      <c r="P244" s="64">
        <v>0</v>
      </c>
      <c r="Q244" s="65"/>
      <c r="R244" s="65"/>
      <c r="S244" s="66"/>
    </row>
    <row r="245" spans="2:19" s="9" customFormat="1" ht="15.75">
      <c r="B245" s="14"/>
      <c r="C245" s="6"/>
      <c r="D245" s="6"/>
      <c r="E245" s="6"/>
      <c r="F245" s="6" t="s">
        <v>204</v>
      </c>
      <c r="G245" s="6"/>
      <c r="H245" s="6"/>
      <c r="I245" s="6"/>
      <c r="J245" s="6"/>
      <c r="K245" s="27"/>
      <c r="L245" s="62"/>
      <c r="M245" s="65"/>
      <c r="N245" s="65"/>
      <c r="O245" s="65"/>
      <c r="P245" s="68">
        <v>0</v>
      </c>
      <c r="Q245" s="65"/>
      <c r="R245" s="65"/>
      <c r="S245" s="66"/>
    </row>
    <row r="246" spans="2:19" s="9" customFormat="1" ht="15.75">
      <c r="B246" s="14"/>
      <c r="C246" s="6"/>
      <c r="D246" s="6"/>
      <c r="E246" s="6"/>
      <c r="F246" s="6" t="s">
        <v>290</v>
      </c>
      <c r="G246" s="6"/>
      <c r="H246" s="6"/>
      <c r="I246" s="6"/>
      <c r="J246" s="6"/>
      <c r="K246" s="27"/>
      <c r="L246" s="62"/>
      <c r="M246" s="65"/>
      <c r="N246" s="65"/>
      <c r="O246" s="65"/>
      <c r="P246" s="215">
        <v>0</v>
      </c>
      <c r="Q246" s="65"/>
      <c r="R246" s="65"/>
      <c r="S246" s="66"/>
    </row>
    <row r="247" spans="2:19" s="9" customFormat="1" ht="15.75">
      <c r="B247" s="14"/>
      <c r="C247" s="6"/>
      <c r="D247" s="6"/>
      <c r="E247" s="5" t="s">
        <v>205</v>
      </c>
      <c r="F247" s="6"/>
      <c r="G247" s="6"/>
      <c r="H247" s="6"/>
      <c r="I247" s="6"/>
      <c r="J247" s="6"/>
      <c r="K247" s="27"/>
      <c r="L247" s="62"/>
      <c r="M247" s="65"/>
      <c r="N247" s="65"/>
      <c r="O247" s="63">
        <f>IF(P247&gt;0,P247,SUM(P248:P253))</f>
        <v>0</v>
      </c>
      <c r="P247" s="64">
        <v>0</v>
      </c>
      <c r="Q247" s="65"/>
      <c r="R247" s="65"/>
      <c r="S247" s="66"/>
    </row>
    <row r="248" spans="2:19" s="9" customFormat="1" ht="15.75">
      <c r="B248" s="14"/>
      <c r="C248" s="6"/>
      <c r="D248" s="6"/>
      <c r="E248" s="6"/>
      <c r="F248" s="6" t="s">
        <v>291</v>
      </c>
      <c r="G248" s="6"/>
      <c r="H248" s="6"/>
      <c r="I248" s="6"/>
      <c r="J248" s="6"/>
      <c r="K248" s="27"/>
      <c r="L248" s="62"/>
      <c r="M248" s="65"/>
      <c r="N248" s="65"/>
      <c r="O248" s="65"/>
      <c r="P248" s="68">
        <v>0</v>
      </c>
      <c r="Q248" s="65"/>
      <c r="R248" s="65"/>
      <c r="S248" s="66"/>
    </row>
    <row r="249" spans="2:19" s="9" customFormat="1" ht="15.75">
      <c r="B249" s="14"/>
      <c r="C249" s="6"/>
      <c r="D249" s="6"/>
      <c r="E249" s="6"/>
      <c r="F249" s="6" t="s">
        <v>292</v>
      </c>
      <c r="G249" s="6"/>
      <c r="H249" s="6"/>
      <c r="I249" s="6"/>
      <c r="J249" s="6"/>
      <c r="K249" s="27"/>
      <c r="L249" s="62"/>
      <c r="M249" s="65"/>
      <c r="N249" s="65"/>
      <c r="O249" s="65"/>
      <c r="P249" s="68">
        <v>0</v>
      </c>
      <c r="Q249" s="65"/>
      <c r="R249" s="65"/>
      <c r="S249" s="66"/>
    </row>
    <row r="250" spans="2:19" s="9" customFormat="1" ht="15.75">
      <c r="B250" s="14"/>
      <c r="C250" s="6"/>
      <c r="D250" s="6"/>
      <c r="E250" s="6"/>
      <c r="F250" s="6" t="s">
        <v>293</v>
      </c>
      <c r="G250" s="6"/>
      <c r="H250" s="6"/>
      <c r="I250" s="6"/>
      <c r="J250" s="6"/>
      <c r="K250" s="27"/>
      <c r="L250" s="62"/>
      <c r="M250" s="65"/>
      <c r="N250" s="65"/>
      <c r="O250" s="65"/>
      <c r="P250" s="68">
        <v>0</v>
      </c>
      <c r="Q250" s="65"/>
      <c r="R250" s="65"/>
      <c r="S250" s="66"/>
    </row>
    <row r="251" spans="2:19" s="9" customFormat="1" ht="15.75">
      <c r="B251" s="14"/>
      <c r="C251" s="6"/>
      <c r="D251" s="6"/>
      <c r="E251" s="6"/>
      <c r="F251" s="6" t="s">
        <v>294</v>
      </c>
      <c r="G251" s="6"/>
      <c r="H251" s="6"/>
      <c r="I251" s="6"/>
      <c r="J251" s="6"/>
      <c r="K251" s="27"/>
      <c r="L251" s="62"/>
      <c r="M251" s="65"/>
      <c r="N251" s="65"/>
      <c r="O251" s="65"/>
      <c r="P251" s="68">
        <v>0</v>
      </c>
      <c r="Q251" s="65"/>
      <c r="R251" s="65"/>
      <c r="S251" s="66"/>
    </row>
    <row r="252" spans="2:19" s="9" customFormat="1" ht="15.75">
      <c r="B252" s="14"/>
      <c r="C252" s="6"/>
      <c r="D252" s="6"/>
      <c r="E252" s="6"/>
      <c r="F252" s="6" t="s">
        <v>295</v>
      </c>
      <c r="G252" s="6"/>
      <c r="H252" s="6"/>
      <c r="I252" s="6"/>
      <c r="J252" s="6"/>
      <c r="K252" s="27"/>
      <c r="L252" s="62"/>
      <c r="M252" s="65"/>
      <c r="N252" s="65"/>
      <c r="O252" s="65"/>
      <c r="P252" s="68">
        <v>0</v>
      </c>
      <c r="Q252" s="65"/>
      <c r="R252" s="65"/>
      <c r="S252" s="66"/>
    </row>
    <row r="253" spans="2:19" s="9" customFormat="1" ht="15.75">
      <c r="B253" s="14"/>
      <c r="C253" s="6"/>
      <c r="D253" s="6"/>
      <c r="E253" s="6"/>
      <c r="F253" s="6" t="s">
        <v>296</v>
      </c>
      <c r="G253" s="6"/>
      <c r="H253" s="6"/>
      <c r="I253" s="6"/>
      <c r="J253" s="6"/>
      <c r="K253" s="27"/>
      <c r="L253" s="62"/>
      <c r="M253" s="65"/>
      <c r="N253" s="65"/>
      <c r="O253" s="65"/>
      <c r="P253" s="215">
        <v>0</v>
      </c>
      <c r="Q253" s="65"/>
      <c r="R253" s="65"/>
      <c r="S253" s="66"/>
    </row>
    <row r="254" spans="2:19" s="9" customFormat="1" ht="15.75">
      <c r="B254" s="14"/>
      <c r="C254" s="6"/>
      <c r="D254" s="6"/>
      <c r="E254" s="5" t="s">
        <v>206</v>
      </c>
      <c r="F254" s="6"/>
      <c r="G254" s="6"/>
      <c r="H254" s="6"/>
      <c r="I254" s="6"/>
      <c r="J254" s="6"/>
      <c r="K254" s="27"/>
      <c r="L254" s="67">
        <v>1</v>
      </c>
      <c r="M254" s="65"/>
      <c r="N254" s="65"/>
      <c r="O254" s="63">
        <f>IF(P254&gt;0,P254*L254,SUM(P255:P255)*L254)</f>
        <v>0</v>
      </c>
      <c r="P254" s="64">
        <v>0</v>
      </c>
      <c r="Q254" s="247" t="s">
        <v>1</v>
      </c>
      <c r="R254" s="65"/>
      <c r="S254" s="66"/>
    </row>
    <row r="255" spans="2:19" s="9" customFormat="1" ht="15.75">
      <c r="B255" s="14"/>
      <c r="C255" s="6"/>
      <c r="D255" s="6"/>
      <c r="E255" s="6"/>
      <c r="F255" s="6" t="s">
        <v>297</v>
      </c>
      <c r="G255" s="6"/>
      <c r="H255" s="6"/>
      <c r="I255" s="6"/>
      <c r="J255" s="6"/>
      <c r="K255" s="27"/>
      <c r="L255" s="62"/>
      <c r="M255" s="65"/>
      <c r="N255" s="65"/>
      <c r="O255" s="65"/>
      <c r="P255" s="68">
        <v>0</v>
      </c>
      <c r="Q255" s="65"/>
      <c r="R255" s="65"/>
      <c r="S255" s="66"/>
    </row>
    <row r="256" spans="2:19" s="9" customFormat="1" ht="15.75">
      <c r="B256" s="14"/>
      <c r="C256" s="6"/>
      <c r="D256" s="6"/>
      <c r="E256" s="5" t="s">
        <v>207</v>
      </c>
      <c r="F256" s="6"/>
      <c r="G256" s="6"/>
      <c r="H256" s="6"/>
      <c r="I256" s="6"/>
      <c r="J256" s="6"/>
      <c r="K256" s="27"/>
      <c r="L256" s="62"/>
      <c r="M256" s="65"/>
      <c r="N256" s="65"/>
      <c r="O256" s="68">
        <v>0</v>
      </c>
      <c r="P256" s="65"/>
      <c r="Q256" s="65"/>
      <c r="R256" s="65"/>
      <c r="S256" s="66"/>
    </row>
    <row r="257" spans="2:19" s="9" customFormat="1" ht="15.75">
      <c r="B257" s="14"/>
      <c r="C257" s="6"/>
      <c r="D257" s="6"/>
      <c r="E257" s="5" t="s">
        <v>208</v>
      </c>
      <c r="F257" s="6"/>
      <c r="G257" s="6"/>
      <c r="H257" s="6"/>
      <c r="I257" s="6"/>
      <c r="J257" s="6"/>
      <c r="K257" s="27"/>
      <c r="L257" s="62"/>
      <c r="M257" s="65"/>
      <c r="N257" s="65"/>
      <c r="O257" s="68">
        <v>0</v>
      </c>
      <c r="P257" s="65"/>
      <c r="Q257" s="65"/>
      <c r="R257" s="65"/>
      <c r="S257" s="66"/>
    </row>
    <row r="258" spans="2:19" s="9" customFormat="1" ht="15.75">
      <c r="B258" s="14"/>
      <c r="C258" s="6"/>
      <c r="D258" s="6"/>
      <c r="E258" s="5" t="s">
        <v>209</v>
      </c>
      <c r="F258" s="6"/>
      <c r="G258" s="6"/>
      <c r="H258" s="6"/>
      <c r="I258" s="6"/>
      <c r="J258" s="6"/>
      <c r="K258" s="27"/>
      <c r="L258" s="62"/>
      <c r="M258" s="65"/>
      <c r="N258" s="65"/>
      <c r="O258" s="68">
        <v>0</v>
      </c>
      <c r="P258" s="65"/>
      <c r="Q258" s="65"/>
      <c r="R258" s="65"/>
      <c r="S258" s="66"/>
    </row>
    <row r="259" spans="2:19" s="9" customFormat="1" ht="15.75">
      <c r="B259" s="14"/>
      <c r="C259" s="6"/>
      <c r="D259" s="6"/>
      <c r="E259" s="5" t="s">
        <v>210</v>
      </c>
      <c r="F259" s="6"/>
      <c r="G259" s="6"/>
      <c r="H259" s="6"/>
      <c r="I259" s="6"/>
      <c r="J259" s="6"/>
      <c r="K259" s="27"/>
      <c r="L259" s="62"/>
      <c r="M259" s="65"/>
      <c r="N259" s="65"/>
      <c r="O259" s="68">
        <v>0</v>
      </c>
      <c r="P259" s="65"/>
      <c r="Q259" s="65"/>
      <c r="R259" s="65"/>
      <c r="S259" s="66"/>
    </row>
    <row r="260" spans="2:19" s="9" customFormat="1" ht="15.75">
      <c r="B260" s="14"/>
      <c r="C260" s="6"/>
      <c r="D260" s="6"/>
      <c r="E260" s="5" t="s">
        <v>211</v>
      </c>
      <c r="F260" s="6"/>
      <c r="G260" s="6"/>
      <c r="H260" s="6"/>
      <c r="I260" s="6"/>
      <c r="J260" s="6"/>
      <c r="K260" s="27"/>
      <c r="L260" s="62"/>
      <c r="M260" s="65"/>
      <c r="N260" s="65"/>
      <c r="O260" s="68">
        <v>0</v>
      </c>
      <c r="P260" s="216"/>
      <c r="Q260" s="65"/>
      <c r="R260" s="65"/>
      <c r="S260" s="66"/>
    </row>
    <row r="261" spans="2:19" s="9" customFormat="1" ht="15.75">
      <c r="B261" s="14"/>
      <c r="C261" s="6"/>
      <c r="D261" s="6"/>
      <c r="E261" s="5" t="s">
        <v>212</v>
      </c>
      <c r="F261" s="6"/>
      <c r="G261" s="6"/>
      <c r="H261" s="6"/>
      <c r="I261" s="6"/>
      <c r="J261" s="6"/>
      <c r="K261" s="27"/>
      <c r="L261" s="67">
        <v>1</v>
      </c>
      <c r="M261" s="65"/>
      <c r="N261" s="65"/>
      <c r="O261" s="63">
        <f>IF(P261&gt;0,P261*L261,SUM(P262:P268)*L261)</f>
        <v>0</v>
      </c>
      <c r="P261" s="64">
        <v>0</v>
      </c>
      <c r="Q261" s="247" t="s">
        <v>1</v>
      </c>
      <c r="R261" s="65"/>
      <c r="S261" s="66"/>
    </row>
    <row r="262" spans="2:19" s="9" customFormat="1" ht="15.75">
      <c r="B262" s="14"/>
      <c r="C262" s="6"/>
      <c r="D262" s="6"/>
      <c r="E262" s="6"/>
      <c r="F262" s="6" t="s">
        <v>213</v>
      </c>
      <c r="G262" s="6"/>
      <c r="H262" s="6"/>
      <c r="I262" s="6"/>
      <c r="J262" s="6"/>
      <c r="K262" s="27"/>
      <c r="L262" s="62"/>
      <c r="M262" s="65"/>
      <c r="N262" s="65"/>
      <c r="O262" s="65"/>
      <c r="P262" s="68">
        <v>0</v>
      </c>
      <c r="Q262" s="65"/>
      <c r="R262" s="65"/>
      <c r="S262" s="66"/>
    </row>
    <row r="263" spans="2:19" s="9" customFormat="1" ht="15.75">
      <c r="B263" s="14"/>
      <c r="C263" s="6"/>
      <c r="D263" s="6"/>
      <c r="E263" s="6"/>
      <c r="F263" s="6" t="s">
        <v>214</v>
      </c>
      <c r="G263" s="6"/>
      <c r="H263" s="6"/>
      <c r="I263" s="6"/>
      <c r="J263" s="6"/>
      <c r="K263" s="27"/>
      <c r="L263" s="62"/>
      <c r="M263" s="65"/>
      <c r="N263" s="65"/>
      <c r="O263" s="65"/>
      <c r="P263" s="68">
        <v>0</v>
      </c>
      <c r="Q263" s="65"/>
      <c r="R263" s="65"/>
      <c r="S263" s="66"/>
    </row>
    <row r="264" spans="2:19" s="9" customFormat="1" ht="15.75">
      <c r="B264" s="14"/>
      <c r="C264" s="6"/>
      <c r="D264" s="6"/>
      <c r="E264" s="6"/>
      <c r="F264" s="6" t="s">
        <v>215</v>
      </c>
      <c r="G264" s="6"/>
      <c r="H264" s="6"/>
      <c r="I264" s="6"/>
      <c r="J264" s="6"/>
      <c r="K264" s="27"/>
      <c r="L264" s="62"/>
      <c r="M264" s="65"/>
      <c r="N264" s="65"/>
      <c r="O264" s="65"/>
      <c r="P264" s="68">
        <v>0</v>
      </c>
      <c r="Q264" s="65"/>
      <c r="R264" s="65"/>
      <c r="S264" s="66"/>
    </row>
    <row r="265" spans="2:19" s="9" customFormat="1" ht="15.75">
      <c r="B265" s="14"/>
      <c r="C265" s="6"/>
      <c r="D265" s="6"/>
      <c r="E265" s="6"/>
      <c r="F265" s="6" t="s">
        <v>216</v>
      </c>
      <c r="G265" s="6"/>
      <c r="H265" s="6"/>
      <c r="I265" s="6"/>
      <c r="J265" s="6"/>
      <c r="K265" s="27"/>
      <c r="L265" s="62"/>
      <c r="M265" s="65"/>
      <c r="N265" s="65"/>
      <c r="O265" s="65"/>
      <c r="P265" s="68">
        <v>0</v>
      </c>
      <c r="Q265" s="65"/>
      <c r="R265" s="65"/>
      <c r="S265" s="66"/>
    </row>
    <row r="266" spans="2:19" s="9" customFormat="1" ht="15.75">
      <c r="B266" s="14"/>
      <c r="C266" s="6"/>
      <c r="D266" s="6"/>
      <c r="E266" s="6"/>
      <c r="F266" s="6" t="s">
        <v>217</v>
      </c>
      <c r="G266" s="6"/>
      <c r="H266" s="6"/>
      <c r="I266" s="6"/>
      <c r="J266" s="6"/>
      <c r="K266" s="27"/>
      <c r="L266" s="62"/>
      <c r="M266" s="65"/>
      <c r="N266" s="65"/>
      <c r="O266" s="65"/>
      <c r="P266" s="68">
        <v>0</v>
      </c>
      <c r="Q266" s="65"/>
      <c r="R266" s="65"/>
      <c r="S266" s="66"/>
    </row>
    <row r="267" spans="2:19" s="9" customFormat="1" ht="15.75">
      <c r="B267" s="14"/>
      <c r="C267" s="6"/>
      <c r="D267" s="6"/>
      <c r="E267" s="6"/>
      <c r="F267" s="6" t="s">
        <v>218</v>
      </c>
      <c r="G267" s="6"/>
      <c r="H267" s="6"/>
      <c r="I267" s="6"/>
      <c r="J267" s="6"/>
      <c r="K267" s="27"/>
      <c r="L267" s="62"/>
      <c r="M267" s="65"/>
      <c r="N267" s="65"/>
      <c r="O267" s="65"/>
      <c r="P267" s="68">
        <v>0</v>
      </c>
      <c r="Q267" s="65"/>
      <c r="R267" s="65"/>
      <c r="S267" s="66"/>
    </row>
    <row r="268" spans="2:19" s="9" customFormat="1" ht="15.75">
      <c r="B268" s="14"/>
      <c r="C268" s="6"/>
      <c r="D268" s="6"/>
      <c r="E268" s="6"/>
      <c r="F268" s="6" t="s">
        <v>219</v>
      </c>
      <c r="G268" s="6"/>
      <c r="H268" s="6"/>
      <c r="I268" s="6"/>
      <c r="J268" s="6"/>
      <c r="K268" s="27"/>
      <c r="L268" s="62"/>
      <c r="M268" s="65"/>
      <c r="N268" s="65"/>
      <c r="O268" s="65"/>
      <c r="P268" s="215">
        <v>0</v>
      </c>
      <c r="Q268" s="65"/>
      <c r="R268" s="65"/>
      <c r="S268" s="66"/>
    </row>
    <row r="269" spans="2:19" s="9" customFormat="1" ht="15.75">
      <c r="B269" s="14"/>
      <c r="C269" s="6"/>
      <c r="D269" s="6"/>
      <c r="E269" s="5" t="s">
        <v>220</v>
      </c>
      <c r="F269" s="6"/>
      <c r="G269" s="6"/>
      <c r="H269" s="6"/>
      <c r="I269" s="6"/>
      <c r="J269" s="6"/>
      <c r="K269" s="27"/>
      <c r="L269" s="62"/>
      <c r="M269" s="65"/>
      <c r="N269" s="65"/>
      <c r="O269" s="63">
        <f>IF(P269&gt;0,P269,SUM(P270:P276))</f>
        <v>0</v>
      </c>
      <c r="P269" s="64">
        <v>0</v>
      </c>
      <c r="Q269" s="216"/>
      <c r="R269" s="65"/>
      <c r="S269" s="66"/>
    </row>
    <row r="270" spans="2:19" s="9" customFormat="1" ht="15.75">
      <c r="B270" s="14"/>
      <c r="C270" s="6"/>
      <c r="D270" s="6"/>
      <c r="E270" s="6"/>
      <c r="F270" s="6" t="s">
        <v>221</v>
      </c>
      <c r="G270" s="6"/>
      <c r="H270" s="6"/>
      <c r="I270" s="6"/>
      <c r="J270" s="6"/>
      <c r="K270" s="27"/>
      <c r="L270" s="62"/>
      <c r="M270" s="65"/>
      <c r="N270" s="65"/>
      <c r="O270" s="65"/>
      <c r="P270" s="63">
        <f>IF(Q270&gt;0,Q270,SUM(Q271:Q273))</f>
        <v>0</v>
      </c>
      <c r="Q270" s="64">
        <v>0</v>
      </c>
      <c r="R270" s="65"/>
      <c r="S270" s="66"/>
    </row>
    <row r="271" spans="2:19" s="9" customFormat="1" ht="15.75">
      <c r="B271" s="14"/>
      <c r="C271" s="6"/>
      <c r="D271" s="6"/>
      <c r="E271" s="6"/>
      <c r="F271" s="6"/>
      <c r="G271" s="5" t="s">
        <v>222</v>
      </c>
      <c r="H271" s="6"/>
      <c r="I271" s="6"/>
      <c r="J271" s="6"/>
      <c r="K271" s="27"/>
      <c r="L271" s="62"/>
      <c r="M271" s="65"/>
      <c r="N271" s="65"/>
      <c r="O271" s="65"/>
      <c r="P271" s="65"/>
      <c r="Q271" s="68">
        <v>0</v>
      </c>
      <c r="R271" s="65"/>
      <c r="S271" s="66"/>
    </row>
    <row r="272" spans="2:19" s="9" customFormat="1" ht="15.75">
      <c r="B272" s="14"/>
      <c r="C272" s="6"/>
      <c r="D272" s="6"/>
      <c r="E272" s="6"/>
      <c r="F272" s="6"/>
      <c r="G272" s="5" t="s">
        <v>223</v>
      </c>
      <c r="H272" s="6"/>
      <c r="I272" s="6"/>
      <c r="J272" s="6"/>
      <c r="K272" s="27"/>
      <c r="L272" s="62"/>
      <c r="M272" s="65"/>
      <c r="N272" s="65"/>
      <c r="O272" s="65"/>
      <c r="P272" s="65"/>
      <c r="Q272" s="68">
        <v>0</v>
      </c>
      <c r="R272" s="65"/>
      <c r="S272" s="66"/>
    </row>
    <row r="273" spans="2:19" s="9" customFormat="1" ht="15.75">
      <c r="B273" s="14"/>
      <c r="C273" s="6"/>
      <c r="D273" s="6"/>
      <c r="E273" s="6"/>
      <c r="F273" s="6"/>
      <c r="G273" s="5" t="s">
        <v>224</v>
      </c>
      <c r="H273" s="6"/>
      <c r="I273" s="6"/>
      <c r="J273" s="6"/>
      <c r="K273" s="27"/>
      <c r="L273" s="62"/>
      <c r="M273" s="65"/>
      <c r="N273" s="65"/>
      <c r="O273" s="65"/>
      <c r="P273" s="65"/>
      <c r="Q273" s="215">
        <v>0</v>
      </c>
      <c r="R273" s="65"/>
      <c r="S273" s="66"/>
    </row>
    <row r="274" spans="2:19" s="9" customFormat="1" ht="15.75">
      <c r="B274" s="14"/>
      <c r="C274" s="6"/>
      <c r="D274" s="6"/>
      <c r="E274" s="6"/>
      <c r="F274" s="6" t="s">
        <v>225</v>
      </c>
      <c r="G274" s="6"/>
      <c r="H274" s="6"/>
      <c r="I274" s="6"/>
      <c r="J274" s="6"/>
      <c r="K274" s="27"/>
      <c r="L274" s="62"/>
      <c r="M274" s="65"/>
      <c r="N274" s="65"/>
      <c r="O274" s="65"/>
      <c r="P274" s="63">
        <f>IF(Q274&gt;0,Q274,SUM(Q275:Q276))</f>
        <v>0</v>
      </c>
      <c r="Q274" s="64">
        <v>0</v>
      </c>
      <c r="R274" s="65"/>
      <c r="S274" s="66"/>
    </row>
    <row r="275" spans="2:19" s="9" customFormat="1" ht="15.75">
      <c r="B275" s="14"/>
      <c r="C275" s="6"/>
      <c r="D275" s="6"/>
      <c r="E275" s="6"/>
      <c r="F275" s="6"/>
      <c r="G275" s="5" t="s">
        <v>226</v>
      </c>
      <c r="H275" s="6"/>
      <c r="I275" s="6"/>
      <c r="J275" s="6"/>
      <c r="K275" s="27"/>
      <c r="L275" s="62"/>
      <c r="M275" s="65"/>
      <c r="N275" s="65"/>
      <c r="O275" s="65"/>
      <c r="P275" s="65"/>
      <c r="Q275" s="68">
        <v>0</v>
      </c>
      <c r="R275" s="65"/>
      <c r="S275" s="66"/>
    </row>
    <row r="276" spans="2:19" s="9" customFormat="1" ht="15.75">
      <c r="B276" s="14"/>
      <c r="C276" s="6"/>
      <c r="D276" s="6"/>
      <c r="E276" s="6"/>
      <c r="F276" s="6"/>
      <c r="G276" s="5" t="s">
        <v>227</v>
      </c>
      <c r="H276" s="6"/>
      <c r="I276" s="6"/>
      <c r="J276" s="6"/>
      <c r="K276" s="27"/>
      <c r="L276" s="62"/>
      <c r="M276" s="65"/>
      <c r="N276" s="65"/>
      <c r="O276" s="65"/>
      <c r="P276" s="216"/>
      <c r="Q276" s="68">
        <v>0</v>
      </c>
      <c r="R276" s="65"/>
      <c r="S276" s="66"/>
    </row>
    <row r="277" spans="2:19" s="9" customFormat="1" ht="15.75">
      <c r="B277" s="14"/>
      <c r="C277" s="6"/>
      <c r="D277" s="6"/>
      <c r="E277" s="5" t="s">
        <v>228</v>
      </c>
      <c r="F277" s="6"/>
      <c r="G277" s="6"/>
      <c r="H277" s="6"/>
      <c r="I277" s="6"/>
      <c r="J277" s="6"/>
      <c r="K277" s="27"/>
      <c r="L277" s="62"/>
      <c r="M277" s="65"/>
      <c r="N277" s="65"/>
      <c r="O277" s="63">
        <f>IF(P277&gt;0,P277,SUM(P278:P279))</f>
        <v>0</v>
      </c>
      <c r="P277" s="64">
        <v>0</v>
      </c>
      <c r="Q277" s="65"/>
      <c r="R277" s="65"/>
      <c r="S277" s="66"/>
    </row>
    <row r="278" spans="2:19" s="9" customFormat="1" ht="15.75">
      <c r="B278" s="14"/>
      <c r="C278" s="6"/>
      <c r="D278" s="6"/>
      <c r="E278" s="6"/>
      <c r="F278" s="6" t="s">
        <v>229</v>
      </c>
      <c r="G278" s="6"/>
      <c r="H278" s="6"/>
      <c r="I278" s="6"/>
      <c r="J278" s="6"/>
      <c r="K278" s="27"/>
      <c r="L278" s="62"/>
      <c r="M278" s="65"/>
      <c r="N278" s="65"/>
      <c r="O278" s="65"/>
      <c r="P278" s="68">
        <v>0</v>
      </c>
      <c r="Q278" s="65"/>
      <c r="R278" s="65"/>
      <c r="S278" s="66"/>
    </row>
    <row r="279" spans="2:19" s="9" customFormat="1" ht="15.75">
      <c r="B279" s="14"/>
      <c r="C279" s="6"/>
      <c r="D279" s="6"/>
      <c r="E279" s="6"/>
      <c r="F279" s="6" t="s">
        <v>230</v>
      </c>
      <c r="G279" s="6"/>
      <c r="H279" s="6"/>
      <c r="I279" s="6"/>
      <c r="J279" s="6"/>
      <c r="K279" s="27"/>
      <c r="L279" s="62"/>
      <c r="M279" s="65"/>
      <c r="N279" s="65"/>
      <c r="O279" s="65"/>
      <c r="P279" s="215">
        <v>0</v>
      </c>
      <c r="Q279" s="65"/>
      <c r="R279" s="65"/>
      <c r="S279" s="66"/>
    </row>
    <row r="280" spans="2:19" s="9" customFormat="1" ht="15.75">
      <c r="B280" s="14"/>
      <c r="C280" s="6"/>
      <c r="D280" s="6"/>
      <c r="E280" s="5" t="s">
        <v>231</v>
      </c>
      <c r="F280" s="6"/>
      <c r="G280" s="6"/>
      <c r="H280" s="6"/>
      <c r="I280" s="6"/>
      <c r="J280" s="6"/>
      <c r="K280" s="27"/>
      <c r="L280" s="62"/>
      <c r="M280" s="65"/>
      <c r="N280" s="65"/>
      <c r="O280" s="63">
        <f>IF(P280&gt;0,P280,SUM(P281:P282))</f>
        <v>0</v>
      </c>
      <c r="P280" s="64">
        <v>0</v>
      </c>
      <c r="Q280" s="65"/>
      <c r="R280" s="65"/>
      <c r="S280" s="66"/>
    </row>
    <row r="281" spans="2:19" s="9" customFormat="1" ht="15.75">
      <c r="B281" s="14"/>
      <c r="C281" s="6"/>
      <c r="D281" s="6"/>
      <c r="E281" s="6"/>
      <c r="F281" s="6" t="s">
        <v>232</v>
      </c>
      <c r="G281" s="6"/>
      <c r="H281" s="6"/>
      <c r="I281" s="6"/>
      <c r="J281" s="6"/>
      <c r="K281" s="27"/>
      <c r="L281" s="62"/>
      <c r="M281" s="65"/>
      <c r="N281" s="65"/>
      <c r="O281" s="65"/>
      <c r="P281" s="68">
        <v>0</v>
      </c>
      <c r="Q281" s="65"/>
      <c r="R281" s="65"/>
      <c r="S281" s="66"/>
    </row>
    <row r="282" spans="2:20" s="9" customFormat="1" ht="15.75">
      <c r="B282" s="14"/>
      <c r="C282" s="6"/>
      <c r="D282" s="6"/>
      <c r="E282" s="6"/>
      <c r="F282" s="6" t="s">
        <v>632</v>
      </c>
      <c r="G282" s="5"/>
      <c r="H282" s="6"/>
      <c r="I282" s="6"/>
      <c r="J282" s="6"/>
      <c r="K282" s="27"/>
      <c r="L282" s="62"/>
      <c r="M282" s="65"/>
      <c r="N282" s="65"/>
      <c r="O282" s="65"/>
      <c r="P282" s="68">
        <v>0</v>
      </c>
      <c r="Q282" s="65"/>
      <c r="R282" s="65"/>
      <c r="S282" s="66"/>
      <c r="T282" s="11"/>
    </row>
    <row r="283" spans="2:20" s="9" customFormat="1" ht="15.75">
      <c r="B283" s="14"/>
      <c r="C283" s="6"/>
      <c r="D283" s="6"/>
      <c r="E283" s="6"/>
      <c r="F283" s="6"/>
      <c r="G283" s="5"/>
      <c r="H283" s="6"/>
      <c r="I283" s="6"/>
      <c r="J283" s="6"/>
      <c r="K283" s="27"/>
      <c r="L283" s="62"/>
      <c r="M283" s="65"/>
      <c r="N283" s="65"/>
      <c r="O283" s="216"/>
      <c r="P283" s="68"/>
      <c r="Q283" s="65"/>
      <c r="R283" s="65"/>
      <c r="S283" s="66"/>
      <c r="T283" s="11"/>
    </row>
    <row r="284" spans="2:19" s="8" customFormat="1" ht="15.75">
      <c r="B284" s="57"/>
      <c r="C284" s="5"/>
      <c r="D284" s="6" t="s">
        <v>28</v>
      </c>
      <c r="E284" s="6"/>
      <c r="F284" s="6"/>
      <c r="G284" s="6"/>
      <c r="H284" s="6"/>
      <c r="I284" s="6"/>
      <c r="J284" s="6"/>
      <c r="K284" s="27"/>
      <c r="L284" s="67">
        <v>1</v>
      </c>
      <c r="M284" s="65"/>
      <c r="N284" s="63">
        <f>IF(O284&gt;0,O284*L284,SUM(O285:O347)*L284)</f>
        <v>0</v>
      </c>
      <c r="O284" s="64">
        <v>0</v>
      </c>
      <c r="P284" s="247" t="s">
        <v>1</v>
      </c>
      <c r="Q284" s="65"/>
      <c r="R284" s="65"/>
      <c r="S284" s="66"/>
    </row>
    <row r="285" spans="2:19" s="11" customFormat="1" ht="16.5" customHeight="1">
      <c r="B285" s="57"/>
      <c r="C285" s="5"/>
      <c r="D285" s="311" t="s">
        <v>447</v>
      </c>
      <c r="E285" s="311"/>
      <c r="F285" s="311"/>
      <c r="G285" s="311"/>
      <c r="H285" s="311"/>
      <c r="I285" s="311"/>
      <c r="J285" s="311"/>
      <c r="K285" s="312"/>
      <c r="L285" s="62"/>
      <c r="M285" s="65"/>
      <c r="N285" s="65"/>
      <c r="O285" s="65"/>
      <c r="P285" s="216"/>
      <c r="Q285" s="65"/>
      <c r="R285" s="65"/>
      <c r="S285" s="66"/>
    </row>
    <row r="286" spans="2:19" s="11" customFormat="1" ht="15.75">
      <c r="B286" s="57"/>
      <c r="C286" s="6"/>
      <c r="D286" s="6"/>
      <c r="E286" s="5" t="s">
        <v>717</v>
      </c>
      <c r="F286" s="6"/>
      <c r="G286" s="6"/>
      <c r="H286" s="6"/>
      <c r="I286" s="6"/>
      <c r="J286" s="6"/>
      <c r="K286" s="27"/>
      <c r="L286" s="62"/>
      <c r="M286" s="65"/>
      <c r="N286" s="65"/>
      <c r="O286" s="63">
        <f>IF(P286&gt;0,P286,SUM(P287:P288))</f>
        <v>0</v>
      </c>
      <c r="P286" s="64">
        <v>0</v>
      </c>
      <c r="Q286" s="65"/>
      <c r="R286" s="65"/>
      <c r="S286" s="66"/>
    </row>
    <row r="287" spans="2:19" s="11" customFormat="1" ht="15.75">
      <c r="B287" s="57"/>
      <c r="C287" s="6"/>
      <c r="D287" s="6"/>
      <c r="E287" s="6"/>
      <c r="F287" s="6" t="s">
        <v>718</v>
      </c>
      <c r="G287" s="6"/>
      <c r="H287" s="6"/>
      <c r="I287" s="6"/>
      <c r="J287" s="6"/>
      <c r="K287" s="27"/>
      <c r="L287" s="62"/>
      <c r="M287" s="65"/>
      <c r="N287" s="65"/>
      <c r="O287" s="65"/>
      <c r="P287" s="68">
        <v>0</v>
      </c>
      <c r="Q287" s="65"/>
      <c r="R287" s="65"/>
      <c r="S287" s="66"/>
    </row>
    <row r="288" spans="2:19" s="11" customFormat="1" ht="15.75">
      <c r="B288" s="57"/>
      <c r="C288" s="6"/>
      <c r="D288" s="6"/>
      <c r="E288" s="6"/>
      <c r="F288" s="6" t="s">
        <v>719</v>
      </c>
      <c r="G288" s="6"/>
      <c r="H288" s="6"/>
      <c r="I288" s="6"/>
      <c r="J288" s="6"/>
      <c r="K288" s="27"/>
      <c r="L288" s="62"/>
      <c r="M288" s="65"/>
      <c r="N288" s="65"/>
      <c r="O288" s="65"/>
      <c r="P288" s="215">
        <v>0</v>
      </c>
      <c r="Q288" s="65"/>
      <c r="R288" s="65"/>
      <c r="S288" s="66"/>
    </row>
    <row r="289" spans="2:19" s="11" customFormat="1" ht="15.75">
      <c r="B289" s="57"/>
      <c r="C289" s="6"/>
      <c r="D289" s="6"/>
      <c r="E289" s="5" t="s">
        <v>720</v>
      </c>
      <c r="F289" s="6"/>
      <c r="G289" s="6"/>
      <c r="H289" s="6"/>
      <c r="I289" s="6"/>
      <c r="J289" s="6"/>
      <c r="K289" s="27"/>
      <c r="L289" s="62"/>
      <c r="M289" s="65"/>
      <c r="N289" s="65"/>
      <c r="O289" s="63">
        <f>IF(P289&gt;0,P289,SUM(P290:P295))</f>
        <v>0</v>
      </c>
      <c r="P289" s="64">
        <v>0</v>
      </c>
      <c r="Q289" s="65"/>
      <c r="R289" s="65"/>
      <c r="S289" s="66"/>
    </row>
    <row r="290" spans="2:19" s="11" customFormat="1" ht="15.75">
      <c r="B290" s="57"/>
      <c r="C290" s="6"/>
      <c r="D290" s="6"/>
      <c r="E290" s="6"/>
      <c r="F290" s="6" t="s">
        <v>721</v>
      </c>
      <c r="G290" s="6"/>
      <c r="H290" s="6"/>
      <c r="I290" s="6"/>
      <c r="J290" s="6"/>
      <c r="K290" s="27"/>
      <c r="L290" s="62"/>
      <c r="M290" s="65"/>
      <c r="N290" s="65"/>
      <c r="O290" s="65"/>
      <c r="P290" s="68">
        <v>0</v>
      </c>
      <c r="Q290" s="65"/>
      <c r="R290" s="65"/>
      <c r="S290" s="66"/>
    </row>
    <row r="291" spans="2:19" s="11" customFormat="1" ht="15.75">
      <c r="B291" s="57"/>
      <c r="C291" s="6"/>
      <c r="D291" s="6"/>
      <c r="E291" s="6"/>
      <c r="F291" s="6" t="s">
        <v>722</v>
      </c>
      <c r="G291" s="6"/>
      <c r="H291" s="6"/>
      <c r="I291" s="6"/>
      <c r="J291" s="6"/>
      <c r="K291" s="27"/>
      <c r="L291" s="62"/>
      <c r="M291" s="65"/>
      <c r="N291" s="65"/>
      <c r="O291" s="65"/>
      <c r="P291" s="68">
        <v>0</v>
      </c>
      <c r="Q291" s="65"/>
      <c r="R291" s="65"/>
      <c r="S291" s="66"/>
    </row>
    <row r="292" spans="2:19" s="11" customFormat="1" ht="15.75">
      <c r="B292" s="57"/>
      <c r="C292" s="6"/>
      <c r="D292" s="6"/>
      <c r="E292" s="6"/>
      <c r="F292" s="6" t="s">
        <v>723</v>
      </c>
      <c r="G292" s="6"/>
      <c r="H292" s="6"/>
      <c r="I292" s="6"/>
      <c r="J292" s="6"/>
      <c r="K292" s="27"/>
      <c r="L292" s="62"/>
      <c r="M292" s="65"/>
      <c r="N292" s="65"/>
      <c r="O292" s="65"/>
      <c r="P292" s="68">
        <v>0</v>
      </c>
      <c r="Q292" s="65"/>
      <c r="R292" s="65"/>
      <c r="S292" s="66"/>
    </row>
    <row r="293" spans="2:19" s="11" customFormat="1" ht="15.75">
      <c r="B293" s="57"/>
      <c r="C293" s="6"/>
      <c r="D293" s="6"/>
      <c r="E293" s="6"/>
      <c r="F293" s="6" t="s">
        <v>724</v>
      </c>
      <c r="G293" s="6"/>
      <c r="H293" s="6"/>
      <c r="I293" s="6"/>
      <c r="J293" s="6"/>
      <c r="K293" s="27"/>
      <c r="L293" s="62"/>
      <c r="M293" s="65"/>
      <c r="N293" s="65"/>
      <c r="O293" s="65"/>
      <c r="P293" s="68">
        <v>0</v>
      </c>
      <c r="Q293" s="65"/>
      <c r="R293" s="65"/>
      <c r="S293" s="66"/>
    </row>
    <row r="294" spans="2:19" s="11" customFormat="1" ht="15.75">
      <c r="B294" s="57"/>
      <c r="C294" s="6"/>
      <c r="D294" s="6"/>
      <c r="E294" s="6"/>
      <c r="F294" s="6" t="s">
        <v>725</v>
      </c>
      <c r="G294" s="6"/>
      <c r="H294" s="6"/>
      <c r="I294" s="6"/>
      <c r="J294" s="6"/>
      <c r="K294" s="27"/>
      <c r="L294" s="62"/>
      <c r="M294" s="65"/>
      <c r="N294" s="65"/>
      <c r="O294" s="65"/>
      <c r="P294" s="68">
        <v>0</v>
      </c>
      <c r="Q294" s="65"/>
      <c r="R294" s="65"/>
      <c r="S294" s="66"/>
    </row>
    <row r="295" spans="2:19" s="11" customFormat="1" ht="15.75">
      <c r="B295" s="57"/>
      <c r="C295" s="6"/>
      <c r="D295" s="6"/>
      <c r="E295" s="6"/>
      <c r="F295" s="6" t="s">
        <v>726</v>
      </c>
      <c r="G295" s="6"/>
      <c r="H295" s="6"/>
      <c r="I295" s="6"/>
      <c r="J295" s="6"/>
      <c r="K295" s="27"/>
      <c r="L295" s="62"/>
      <c r="M295" s="65"/>
      <c r="N295" s="65"/>
      <c r="O295" s="65"/>
      <c r="P295" s="215">
        <v>0</v>
      </c>
      <c r="Q295" s="65"/>
      <c r="R295" s="65"/>
      <c r="S295" s="66"/>
    </row>
    <row r="296" spans="2:19" s="11" customFormat="1" ht="15.75">
      <c r="B296" s="57"/>
      <c r="C296" s="6"/>
      <c r="D296" s="6"/>
      <c r="E296" s="5" t="s">
        <v>727</v>
      </c>
      <c r="F296" s="6"/>
      <c r="G296" s="6"/>
      <c r="H296" s="6"/>
      <c r="I296" s="6"/>
      <c r="J296" s="6"/>
      <c r="K296" s="27"/>
      <c r="L296" s="67">
        <v>1</v>
      </c>
      <c r="M296" s="65"/>
      <c r="N296" s="65"/>
      <c r="O296" s="63">
        <f>IF(P296&gt;0,P296*L296,SUM(P297:P297)*L296)</f>
        <v>0</v>
      </c>
      <c r="P296" s="64">
        <v>0</v>
      </c>
      <c r="Q296" s="247" t="s">
        <v>1</v>
      </c>
      <c r="R296" s="65"/>
      <c r="S296" s="66"/>
    </row>
    <row r="297" spans="2:19" s="11" customFormat="1" ht="15.75">
      <c r="B297" s="57"/>
      <c r="C297" s="6"/>
      <c r="D297" s="6"/>
      <c r="E297" s="6"/>
      <c r="F297" s="6" t="s">
        <v>728</v>
      </c>
      <c r="G297" s="6"/>
      <c r="H297" s="6"/>
      <c r="I297" s="6"/>
      <c r="J297" s="6"/>
      <c r="K297" s="27"/>
      <c r="L297" s="62"/>
      <c r="M297" s="65"/>
      <c r="N297" s="65"/>
      <c r="O297" s="65"/>
      <c r="P297" s="68">
        <v>0</v>
      </c>
      <c r="Q297" s="65"/>
      <c r="R297" s="65"/>
      <c r="S297" s="66"/>
    </row>
    <row r="298" spans="2:19" s="11" customFormat="1" ht="15.75">
      <c r="B298" s="57"/>
      <c r="C298" s="6"/>
      <c r="D298" s="6"/>
      <c r="E298" s="5" t="s">
        <v>729</v>
      </c>
      <c r="F298" s="6"/>
      <c r="G298" s="6"/>
      <c r="H298" s="6"/>
      <c r="I298" s="6"/>
      <c r="J298" s="6"/>
      <c r="K298" s="27"/>
      <c r="L298" s="62"/>
      <c r="M298" s="65"/>
      <c r="N298" s="65"/>
      <c r="O298" s="68">
        <v>0</v>
      </c>
      <c r="P298" s="65"/>
      <c r="Q298" s="65"/>
      <c r="R298" s="65"/>
      <c r="S298" s="66"/>
    </row>
    <row r="299" spans="2:19" s="11" customFormat="1" ht="15.75">
      <c r="B299" s="57"/>
      <c r="C299" s="6"/>
      <c r="D299" s="6"/>
      <c r="E299" s="5" t="s">
        <v>730</v>
      </c>
      <c r="F299" s="6"/>
      <c r="G299" s="6"/>
      <c r="H299" s="6"/>
      <c r="I299" s="6"/>
      <c r="J299" s="6"/>
      <c r="K299" s="27"/>
      <c r="L299" s="62"/>
      <c r="M299" s="65"/>
      <c r="N299" s="65"/>
      <c r="O299" s="68">
        <v>0</v>
      </c>
      <c r="P299" s="65"/>
      <c r="Q299" s="65"/>
      <c r="R299" s="65"/>
      <c r="S299" s="66"/>
    </row>
    <row r="300" spans="2:19" s="11" customFormat="1" ht="15.75">
      <c r="B300" s="57"/>
      <c r="C300" s="6"/>
      <c r="D300" s="6"/>
      <c r="E300" s="5" t="s">
        <v>731</v>
      </c>
      <c r="F300" s="6"/>
      <c r="G300" s="6"/>
      <c r="H300" s="6"/>
      <c r="I300" s="6"/>
      <c r="J300" s="6"/>
      <c r="K300" s="27"/>
      <c r="L300" s="62"/>
      <c r="M300" s="65"/>
      <c r="N300" s="65"/>
      <c r="O300" s="68">
        <v>0</v>
      </c>
      <c r="P300" s="65"/>
      <c r="Q300" s="65"/>
      <c r="R300" s="65"/>
      <c r="S300" s="66"/>
    </row>
    <row r="301" spans="2:19" s="11" customFormat="1" ht="15.75">
      <c r="B301" s="57"/>
      <c r="C301" s="6"/>
      <c r="D301" s="6"/>
      <c r="E301" s="5" t="s">
        <v>732</v>
      </c>
      <c r="F301" s="6"/>
      <c r="G301" s="6"/>
      <c r="H301" s="6"/>
      <c r="I301" s="6"/>
      <c r="J301" s="6"/>
      <c r="K301" s="27"/>
      <c r="L301" s="62"/>
      <c r="M301" s="65"/>
      <c r="N301" s="65"/>
      <c r="O301" s="68">
        <v>0</v>
      </c>
      <c r="P301" s="65"/>
      <c r="Q301" s="65"/>
      <c r="R301" s="65"/>
      <c r="S301" s="66"/>
    </row>
    <row r="302" spans="2:19" s="11" customFormat="1" ht="15.75">
      <c r="B302" s="57"/>
      <c r="C302" s="6"/>
      <c r="D302" s="6"/>
      <c r="E302" s="5" t="s">
        <v>733</v>
      </c>
      <c r="F302" s="6"/>
      <c r="G302" s="6"/>
      <c r="H302" s="6"/>
      <c r="I302" s="6"/>
      <c r="J302" s="6"/>
      <c r="K302" s="27"/>
      <c r="L302" s="62"/>
      <c r="M302" s="65"/>
      <c r="N302" s="65"/>
      <c r="O302" s="68">
        <v>0</v>
      </c>
      <c r="P302" s="216"/>
      <c r="Q302" s="65"/>
      <c r="R302" s="65"/>
      <c r="S302" s="66"/>
    </row>
    <row r="303" spans="2:19" ht="15.75">
      <c r="B303" s="57"/>
      <c r="C303" s="6"/>
      <c r="D303" s="6"/>
      <c r="E303" s="5" t="s">
        <v>734</v>
      </c>
      <c r="F303" s="6"/>
      <c r="G303" s="6"/>
      <c r="H303" s="6"/>
      <c r="I303" s="6"/>
      <c r="J303" s="6"/>
      <c r="K303" s="27"/>
      <c r="L303" s="67">
        <v>1</v>
      </c>
      <c r="M303" s="65"/>
      <c r="N303" s="65"/>
      <c r="O303" s="63">
        <f>IF(P303&gt;0,P303*L303,SUM(P304:P310)*L303)</f>
        <v>0</v>
      </c>
      <c r="P303" s="64">
        <v>0</v>
      </c>
      <c r="Q303" s="247" t="s">
        <v>1</v>
      </c>
      <c r="R303" s="65"/>
      <c r="S303" s="66"/>
    </row>
    <row r="304" spans="2:19" ht="15.75">
      <c r="B304" s="57"/>
      <c r="C304" s="6"/>
      <c r="D304" s="6"/>
      <c r="E304" s="6"/>
      <c r="F304" s="6" t="s">
        <v>735</v>
      </c>
      <c r="G304" s="6"/>
      <c r="H304" s="6"/>
      <c r="I304" s="6"/>
      <c r="J304" s="6"/>
      <c r="K304" s="27"/>
      <c r="L304" s="62"/>
      <c r="M304" s="65"/>
      <c r="N304" s="65"/>
      <c r="O304" s="65"/>
      <c r="P304" s="68">
        <v>0</v>
      </c>
      <c r="Q304" s="65"/>
      <c r="R304" s="65"/>
      <c r="S304" s="66"/>
    </row>
    <row r="305" spans="2:19" ht="15.75">
      <c r="B305" s="57"/>
      <c r="C305" s="6"/>
      <c r="D305" s="6"/>
      <c r="E305" s="6"/>
      <c r="F305" s="6" t="s">
        <v>736</v>
      </c>
      <c r="G305" s="6"/>
      <c r="H305" s="6"/>
      <c r="I305" s="6"/>
      <c r="J305" s="6"/>
      <c r="K305" s="27"/>
      <c r="L305" s="62"/>
      <c r="M305" s="65"/>
      <c r="N305" s="65"/>
      <c r="O305" s="65"/>
      <c r="P305" s="68">
        <v>0</v>
      </c>
      <c r="Q305" s="65"/>
      <c r="R305" s="65"/>
      <c r="S305" s="66"/>
    </row>
    <row r="306" spans="2:19" ht="15.75">
      <c r="B306" s="57"/>
      <c r="C306" s="6"/>
      <c r="D306" s="6"/>
      <c r="E306" s="6"/>
      <c r="F306" s="6" t="s">
        <v>737</v>
      </c>
      <c r="G306" s="6"/>
      <c r="H306" s="6"/>
      <c r="I306" s="6"/>
      <c r="J306" s="6"/>
      <c r="K306" s="27"/>
      <c r="L306" s="62"/>
      <c r="M306" s="65"/>
      <c r="N306" s="65"/>
      <c r="O306" s="65"/>
      <c r="P306" s="68">
        <v>0</v>
      </c>
      <c r="Q306" s="65"/>
      <c r="R306" s="65"/>
      <c r="S306" s="66"/>
    </row>
    <row r="307" spans="2:19" ht="15.75">
      <c r="B307" s="57"/>
      <c r="C307" s="6"/>
      <c r="D307" s="6"/>
      <c r="E307" s="6"/>
      <c r="F307" s="6" t="s">
        <v>738</v>
      </c>
      <c r="G307" s="6"/>
      <c r="H307" s="6"/>
      <c r="I307" s="6"/>
      <c r="J307" s="6"/>
      <c r="K307" s="27"/>
      <c r="L307" s="62"/>
      <c r="M307" s="65"/>
      <c r="N307" s="65"/>
      <c r="O307" s="65"/>
      <c r="P307" s="68">
        <v>0</v>
      </c>
      <c r="Q307" s="65"/>
      <c r="R307" s="65"/>
      <c r="S307" s="66"/>
    </row>
    <row r="308" spans="2:19" ht="15.75">
      <c r="B308" s="57"/>
      <c r="C308" s="6"/>
      <c r="D308" s="6"/>
      <c r="E308" s="6"/>
      <c r="F308" s="6" t="s">
        <v>739</v>
      </c>
      <c r="G308" s="6"/>
      <c r="H308" s="6"/>
      <c r="I308" s="6"/>
      <c r="J308" s="6"/>
      <c r="K308" s="27"/>
      <c r="L308" s="62"/>
      <c r="M308" s="65"/>
      <c r="N308" s="65"/>
      <c r="O308" s="65"/>
      <c r="P308" s="68">
        <v>0</v>
      </c>
      <c r="Q308" s="65"/>
      <c r="R308" s="65"/>
      <c r="S308" s="66"/>
    </row>
    <row r="309" spans="2:19" ht="15.75">
      <c r="B309" s="57"/>
      <c r="C309" s="6"/>
      <c r="D309" s="6"/>
      <c r="E309" s="6"/>
      <c r="F309" s="6" t="s">
        <v>740</v>
      </c>
      <c r="G309" s="6"/>
      <c r="H309" s="6"/>
      <c r="I309" s="6"/>
      <c r="J309" s="6"/>
      <c r="K309" s="27"/>
      <c r="L309" s="62"/>
      <c r="M309" s="65"/>
      <c r="N309" s="65"/>
      <c r="O309" s="65"/>
      <c r="P309" s="68">
        <v>0</v>
      </c>
      <c r="Q309" s="65"/>
      <c r="R309" s="65"/>
      <c r="S309" s="66"/>
    </row>
    <row r="310" spans="2:19" ht="15.75">
      <c r="B310" s="57"/>
      <c r="C310" s="6"/>
      <c r="D310" s="6"/>
      <c r="E310" s="6"/>
      <c r="F310" s="6" t="s">
        <v>741</v>
      </c>
      <c r="G310" s="6"/>
      <c r="H310" s="6"/>
      <c r="I310" s="6"/>
      <c r="J310" s="6"/>
      <c r="K310" s="27"/>
      <c r="L310" s="62"/>
      <c r="M310" s="65"/>
      <c r="N310" s="65"/>
      <c r="O310" s="65"/>
      <c r="P310" s="215">
        <v>0</v>
      </c>
      <c r="Q310" s="65"/>
      <c r="R310" s="65"/>
      <c r="S310" s="66"/>
    </row>
    <row r="311" spans="2:19" ht="15.75">
      <c r="B311" s="57"/>
      <c r="C311" s="6"/>
      <c r="D311" s="6"/>
      <c r="E311" s="5" t="s">
        <v>742</v>
      </c>
      <c r="F311" s="6"/>
      <c r="G311" s="6"/>
      <c r="H311" s="6"/>
      <c r="I311" s="6"/>
      <c r="J311" s="6"/>
      <c r="K311" s="27"/>
      <c r="L311" s="62"/>
      <c r="M311" s="65"/>
      <c r="N311" s="65"/>
      <c r="O311" s="63">
        <f>IF(P311&gt;0,P311,SUM(P312:P318))</f>
        <v>0</v>
      </c>
      <c r="P311" s="64">
        <v>0</v>
      </c>
      <c r="Q311" s="216"/>
      <c r="R311" s="65"/>
      <c r="S311" s="66"/>
    </row>
    <row r="312" spans="2:19" ht="15.75">
      <c r="B312" s="57"/>
      <c r="C312" s="6"/>
      <c r="D312" s="6"/>
      <c r="E312" s="6"/>
      <c r="F312" s="6" t="s">
        <v>743</v>
      </c>
      <c r="G312" s="6"/>
      <c r="H312" s="6"/>
      <c r="I312" s="6"/>
      <c r="J312" s="6"/>
      <c r="K312" s="27"/>
      <c r="L312" s="62"/>
      <c r="M312" s="65"/>
      <c r="N312" s="65"/>
      <c r="O312" s="65"/>
      <c r="P312" s="63">
        <f>IF(Q312&gt;0,Q312,SUM(Q313:Q315))</f>
        <v>0</v>
      </c>
      <c r="Q312" s="64">
        <v>0</v>
      </c>
      <c r="R312" s="65"/>
      <c r="S312" s="66"/>
    </row>
    <row r="313" spans="2:19" ht="15.75">
      <c r="B313" s="57"/>
      <c r="C313" s="6"/>
      <c r="D313" s="6"/>
      <c r="E313" s="6"/>
      <c r="F313" s="6"/>
      <c r="G313" s="5" t="s">
        <v>744</v>
      </c>
      <c r="H313" s="6"/>
      <c r="I313" s="6"/>
      <c r="J313" s="6"/>
      <c r="K313" s="27"/>
      <c r="L313" s="62"/>
      <c r="M313" s="65"/>
      <c r="N313" s="65"/>
      <c r="O313" s="65"/>
      <c r="P313" s="65"/>
      <c r="Q313" s="68">
        <v>0</v>
      </c>
      <c r="R313" s="65"/>
      <c r="S313" s="66"/>
    </row>
    <row r="314" spans="2:19" ht="15.75">
      <c r="B314" s="57"/>
      <c r="C314" s="6"/>
      <c r="D314" s="6"/>
      <c r="E314" s="6"/>
      <c r="F314" s="6"/>
      <c r="G314" s="5" t="s">
        <v>745</v>
      </c>
      <c r="H314" s="6"/>
      <c r="I314" s="6"/>
      <c r="J314" s="6"/>
      <c r="K314" s="27"/>
      <c r="L314" s="62"/>
      <c r="M314" s="65"/>
      <c r="N314" s="65"/>
      <c r="O314" s="65"/>
      <c r="P314" s="65"/>
      <c r="Q314" s="68">
        <v>0</v>
      </c>
      <c r="R314" s="65"/>
      <c r="S314" s="66"/>
    </row>
    <row r="315" spans="2:19" ht="15.75">
      <c r="B315" s="57"/>
      <c r="C315" s="6"/>
      <c r="D315" s="6"/>
      <c r="E315" s="6"/>
      <c r="F315" s="6"/>
      <c r="G315" s="5" t="s">
        <v>746</v>
      </c>
      <c r="H315" s="6"/>
      <c r="I315" s="6"/>
      <c r="J315" s="6"/>
      <c r="K315" s="27"/>
      <c r="L315" s="62"/>
      <c r="M315" s="65"/>
      <c r="N315" s="65"/>
      <c r="O315" s="65"/>
      <c r="P315" s="65"/>
      <c r="Q315" s="215">
        <v>0</v>
      </c>
      <c r="R315" s="65"/>
      <c r="S315" s="66"/>
    </row>
    <row r="316" spans="2:19" ht="15.75">
      <c r="B316" s="57"/>
      <c r="C316" s="6"/>
      <c r="D316" s="6"/>
      <c r="E316" s="6"/>
      <c r="F316" s="6" t="s">
        <v>747</v>
      </c>
      <c r="G316" s="6"/>
      <c r="H316" s="6"/>
      <c r="I316" s="6"/>
      <c r="J316" s="6"/>
      <c r="K316" s="27"/>
      <c r="L316" s="62"/>
      <c r="M316" s="65"/>
      <c r="N316" s="65"/>
      <c r="O316" s="65"/>
      <c r="P316" s="63">
        <f>IF(Q316&gt;0,Q316,SUM(Q317:Q318))</f>
        <v>0</v>
      </c>
      <c r="Q316" s="64">
        <v>0</v>
      </c>
      <c r="R316" s="65"/>
      <c r="S316" s="66"/>
    </row>
    <row r="317" spans="2:19" ht="15.75">
      <c r="B317" s="57"/>
      <c r="C317" s="6"/>
      <c r="D317" s="6"/>
      <c r="E317" s="6"/>
      <c r="F317" s="6"/>
      <c r="G317" s="5" t="s">
        <v>748</v>
      </c>
      <c r="H317" s="6"/>
      <c r="I317" s="6"/>
      <c r="J317" s="6"/>
      <c r="K317" s="27"/>
      <c r="L317" s="62"/>
      <c r="M317" s="65"/>
      <c r="N317" s="65"/>
      <c r="O317" s="65"/>
      <c r="P317" s="65"/>
      <c r="Q317" s="68">
        <v>0</v>
      </c>
      <c r="R317" s="65"/>
      <c r="S317" s="66"/>
    </row>
    <row r="318" spans="2:19" ht="15.75">
      <c r="B318" s="57"/>
      <c r="C318" s="6"/>
      <c r="D318" s="6"/>
      <c r="E318" s="6"/>
      <c r="F318" s="6"/>
      <c r="G318" s="5" t="s">
        <v>749</v>
      </c>
      <c r="H318" s="6"/>
      <c r="I318" s="6"/>
      <c r="J318" s="6"/>
      <c r="K318" s="27"/>
      <c r="L318" s="62"/>
      <c r="M318" s="65"/>
      <c r="N318" s="65"/>
      <c r="O318" s="65"/>
      <c r="P318" s="216"/>
      <c r="Q318" s="68">
        <v>0</v>
      </c>
      <c r="R318" s="65"/>
      <c r="S318" s="66"/>
    </row>
    <row r="319" spans="2:19" ht="15.75">
      <c r="B319" s="57"/>
      <c r="C319" s="6"/>
      <c r="D319" s="6"/>
      <c r="E319" s="5" t="s">
        <v>750</v>
      </c>
      <c r="F319" s="6"/>
      <c r="G319" s="6"/>
      <c r="H319" s="6"/>
      <c r="I319" s="6"/>
      <c r="J319" s="6"/>
      <c r="K319" s="27"/>
      <c r="L319" s="62"/>
      <c r="M319" s="65"/>
      <c r="N319" s="65"/>
      <c r="O319" s="63">
        <f>IF(P319&gt;0,P319,SUM(P320:P321))</f>
        <v>0</v>
      </c>
      <c r="P319" s="64">
        <v>0</v>
      </c>
      <c r="Q319" s="65"/>
      <c r="R319" s="65"/>
      <c r="S319" s="66"/>
    </row>
    <row r="320" spans="2:19" ht="15.75">
      <c r="B320" s="57"/>
      <c r="C320" s="6"/>
      <c r="D320" s="6"/>
      <c r="E320" s="6"/>
      <c r="F320" s="6" t="s">
        <v>751</v>
      </c>
      <c r="G320" s="6"/>
      <c r="H320" s="6"/>
      <c r="I320" s="6"/>
      <c r="J320" s="6"/>
      <c r="K320" s="27"/>
      <c r="L320" s="62"/>
      <c r="M320" s="65"/>
      <c r="N320" s="65"/>
      <c r="O320" s="65"/>
      <c r="P320" s="68">
        <v>0</v>
      </c>
      <c r="Q320" s="65"/>
      <c r="R320" s="65"/>
      <c r="S320" s="66"/>
    </row>
    <row r="321" spans="2:19" ht="15.75">
      <c r="B321" s="57"/>
      <c r="C321" s="6"/>
      <c r="D321" s="6"/>
      <c r="E321" s="6"/>
      <c r="F321" s="6" t="s">
        <v>752</v>
      </c>
      <c r="G321" s="6"/>
      <c r="H321" s="6"/>
      <c r="I321" s="6"/>
      <c r="J321" s="6"/>
      <c r="K321" s="27"/>
      <c r="L321" s="62"/>
      <c r="M321" s="65"/>
      <c r="N321" s="65"/>
      <c r="O321" s="65"/>
      <c r="P321" s="215">
        <v>0</v>
      </c>
      <c r="Q321" s="65"/>
      <c r="R321" s="65"/>
      <c r="S321" s="66"/>
    </row>
    <row r="322" spans="2:19" ht="15.75">
      <c r="B322" s="57"/>
      <c r="C322" s="6"/>
      <c r="D322" s="6"/>
      <c r="E322" s="5" t="s">
        <v>753</v>
      </c>
      <c r="F322" s="6"/>
      <c r="G322" s="6"/>
      <c r="H322" s="6"/>
      <c r="I322" s="6"/>
      <c r="J322" s="6"/>
      <c r="K322" s="27"/>
      <c r="L322" s="62"/>
      <c r="M322" s="65"/>
      <c r="N322" s="65"/>
      <c r="O322" s="63">
        <f>IF(P322&gt;0,P322,SUM(P323:P348))</f>
        <v>0</v>
      </c>
      <c r="P322" s="64"/>
      <c r="Q322" s="65"/>
      <c r="R322" s="65"/>
      <c r="S322" s="66"/>
    </row>
    <row r="323" spans="2:19" ht="15.75">
      <c r="B323" s="57"/>
      <c r="C323" s="6"/>
      <c r="D323" s="6"/>
      <c r="E323" s="6"/>
      <c r="F323" s="6" t="s">
        <v>754</v>
      </c>
      <c r="G323" s="6"/>
      <c r="H323" s="6"/>
      <c r="I323" s="6"/>
      <c r="J323" s="6"/>
      <c r="K323" s="27"/>
      <c r="L323" s="67">
        <v>1</v>
      </c>
      <c r="M323" s="65"/>
      <c r="N323" s="65"/>
      <c r="O323" s="65"/>
      <c r="P323" s="63">
        <f>IF(Q323&gt;0,Q323*L323,SUM(Q324:Q348)*L323)</f>
        <v>0</v>
      </c>
      <c r="Q323" s="64">
        <v>0</v>
      </c>
      <c r="R323" s="247" t="s">
        <v>1</v>
      </c>
      <c r="S323" s="66"/>
    </row>
    <row r="324" spans="2:19" ht="15.75">
      <c r="B324" s="57"/>
      <c r="C324" s="6"/>
      <c r="D324" s="6"/>
      <c r="E324" s="6"/>
      <c r="F324" s="6"/>
      <c r="G324" s="5" t="s">
        <v>755</v>
      </c>
      <c r="H324" s="6"/>
      <c r="I324" s="6"/>
      <c r="J324" s="6"/>
      <c r="K324" s="27"/>
      <c r="L324" s="62"/>
      <c r="M324" s="65"/>
      <c r="N324" s="65"/>
      <c r="O324" s="65"/>
      <c r="P324" s="65"/>
      <c r="Q324" s="63">
        <f>IF(R324&gt;0,R324,SUM(R325:R332))</f>
        <v>0</v>
      </c>
      <c r="R324" s="64">
        <v>0</v>
      </c>
      <c r="S324" s="66"/>
    </row>
    <row r="325" spans="2:19" ht="15.75">
      <c r="B325" s="57"/>
      <c r="C325" s="6"/>
      <c r="D325" s="6"/>
      <c r="E325" s="6"/>
      <c r="F325" s="6"/>
      <c r="G325" s="6"/>
      <c r="H325" s="5" t="s">
        <v>756</v>
      </c>
      <c r="I325" s="6"/>
      <c r="J325" s="6"/>
      <c r="K325" s="27"/>
      <c r="L325" s="62"/>
      <c r="M325" s="65"/>
      <c r="N325" s="65"/>
      <c r="O325" s="65"/>
      <c r="P325" s="65"/>
      <c r="Q325" s="65"/>
      <c r="R325" s="68">
        <v>0</v>
      </c>
      <c r="S325" s="66"/>
    </row>
    <row r="326" spans="2:19" ht="15.75">
      <c r="B326" s="57"/>
      <c r="C326" s="6"/>
      <c r="D326" s="6"/>
      <c r="E326" s="6"/>
      <c r="F326" s="6"/>
      <c r="G326" s="6"/>
      <c r="H326" s="5" t="s">
        <v>757</v>
      </c>
      <c r="I326" s="6"/>
      <c r="J326" s="6"/>
      <c r="K326" s="27"/>
      <c r="L326" s="62"/>
      <c r="M326" s="65"/>
      <c r="N326" s="65"/>
      <c r="O326" s="65"/>
      <c r="P326" s="65"/>
      <c r="Q326" s="65"/>
      <c r="R326" s="68">
        <v>0</v>
      </c>
      <c r="S326" s="66"/>
    </row>
    <row r="327" spans="2:19" ht="15.75">
      <c r="B327" s="57"/>
      <c r="C327" s="6"/>
      <c r="D327" s="6"/>
      <c r="E327" s="6"/>
      <c r="F327" s="6"/>
      <c r="G327" s="6"/>
      <c r="H327" s="5" t="s">
        <v>5</v>
      </c>
      <c r="I327" s="6"/>
      <c r="J327" s="6"/>
      <c r="K327" s="27"/>
      <c r="L327" s="62"/>
      <c r="M327" s="65"/>
      <c r="N327" s="65"/>
      <c r="O327" s="65"/>
      <c r="P327" s="65"/>
      <c r="Q327" s="65"/>
      <c r="R327" s="68">
        <v>0</v>
      </c>
      <c r="S327" s="66"/>
    </row>
    <row r="328" spans="2:19" ht="15.75">
      <c r="B328" s="57"/>
      <c r="C328" s="6"/>
      <c r="D328" s="6"/>
      <c r="E328" s="6"/>
      <c r="F328" s="6"/>
      <c r="G328" s="6"/>
      <c r="H328" s="5" t="s">
        <v>6</v>
      </c>
      <c r="I328" s="6"/>
      <c r="J328" s="6"/>
      <c r="K328" s="27"/>
      <c r="L328" s="62"/>
      <c r="M328" s="65"/>
      <c r="N328" s="65"/>
      <c r="O328" s="65"/>
      <c r="P328" s="65"/>
      <c r="Q328" s="65"/>
      <c r="R328" s="68">
        <v>0</v>
      </c>
      <c r="S328" s="66"/>
    </row>
    <row r="329" spans="2:19" ht="15.75">
      <c r="B329" s="57"/>
      <c r="C329" s="6"/>
      <c r="D329" s="6"/>
      <c r="E329" s="6"/>
      <c r="F329" s="6"/>
      <c r="G329" s="6"/>
      <c r="H329" s="5" t="s">
        <v>7</v>
      </c>
      <c r="I329" s="6"/>
      <c r="J329" s="6"/>
      <c r="K329" s="27"/>
      <c r="L329" s="62"/>
      <c r="M329" s="65"/>
      <c r="N329" s="65"/>
      <c r="O329" s="65"/>
      <c r="P329" s="65"/>
      <c r="Q329" s="65"/>
      <c r="R329" s="68">
        <v>0</v>
      </c>
      <c r="S329" s="66"/>
    </row>
    <row r="330" spans="2:19" ht="15.75">
      <c r="B330" s="57"/>
      <c r="C330" s="6"/>
      <c r="D330" s="6"/>
      <c r="E330" s="6"/>
      <c r="F330" s="6"/>
      <c r="G330" s="6"/>
      <c r="H330" s="5" t="s">
        <v>8</v>
      </c>
      <c r="I330" s="6"/>
      <c r="J330" s="6"/>
      <c r="K330" s="27"/>
      <c r="L330" s="62"/>
      <c r="M330" s="65"/>
      <c r="N330" s="65"/>
      <c r="O330" s="65"/>
      <c r="P330" s="65"/>
      <c r="Q330" s="65"/>
      <c r="R330" s="68">
        <v>0</v>
      </c>
      <c r="S330" s="66"/>
    </row>
    <row r="331" spans="2:19" ht="15.75">
      <c r="B331" s="57"/>
      <c r="C331" s="6"/>
      <c r="D331" s="6"/>
      <c r="E331" s="6"/>
      <c r="F331" s="6"/>
      <c r="G331" s="6"/>
      <c r="H331" s="5" t="s">
        <v>9</v>
      </c>
      <c r="I331" s="6"/>
      <c r="J331" s="6"/>
      <c r="K331" s="27"/>
      <c r="L331" s="62"/>
      <c r="M331" s="65"/>
      <c r="N331" s="65"/>
      <c r="O331" s="65"/>
      <c r="P331" s="65"/>
      <c r="Q331" s="65"/>
      <c r="R331" s="68">
        <v>0</v>
      </c>
      <c r="S331" s="66"/>
    </row>
    <row r="332" spans="2:19" ht="15.75">
      <c r="B332" s="57"/>
      <c r="C332" s="6"/>
      <c r="D332" s="6"/>
      <c r="E332" s="6"/>
      <c r="F332" s="6"/>
      <c r="G332" s="6"/>
      <c r="H332" s="5" t="s">
        <v>10</v>
      </c>
      <c r="I332" s="6"/>
      <c r="J332" s="6"/>
      <c r="K332" s="27"/>
      <c r="L332" s="62"/>
      <c r="M332" s="65"/>
      <c r="N332" s="65"/>
      <c r="O332" s="65"/>
      <c r="P332" s="65"/>
      <c r="Q332" s="65"/>
      <c r="R332" s="215">
        <v>0</v>
      </c>
      <c r="S332" s="66"/>
    </row>
    <row r="333" spans="2:19" ht="15.75">
      <c r="B333" s="57"/>
      <c r="C333" s="6"/>
      <c r="D333" s="6"/>
      <c r="E333" s="6"/>
      <c r="F333" s="6"/>
      <c r="G333" s="5" t="s">
        <v>11</v>
      </c>
      <c r="H333" s="6"/>
      <c r="I333" s="6"/>
      <c r="J333" s="6"/>
      <c r="K333" s="27"/>
      <c r="L333" s="62"/>
      <c r="M333" s="65"/>
      <c r="N333" s="65"/>
      <c r="O333" s="65"/>
      <c r="P333" s="65"/>
      <c r="Q333" s="63">
        <f>IF(R333&gt;0,R333,SUM(R334:R348))</f>
        <v>0</v>
      </c>
      <c r="R333" s="64">
        <v>0</v>
      </c>
      <c r="S333" s="66"/>
    </row>
    <row r="334" spans="2:19" ht="15.75">
      <c r="B334" s="57"/>
      <c r="C334" s="6"/>
      <c r="D334" s="6"/>
      <c r="E334" s="6"/>
      <c r="F334" s="6"/>
      <c r="G334" s="6"/>
      <c r="H334" s="5" t="s">
        <v>12</v>
      </c>
      <c r="I334" s="6"/>
      <c r="J334" s="6"/>
      <c r="K334" s="27"/>
      <c r="L334" s="62"/>
      <c r="M334" s="65"/>
      <c r="N334" s="65"/>
      <c r="O334" s="65"/>
      <c r="P334" s="65"/>
      <c r="Q334" s="65"/>
      <c r="R334" s="68">
        <v>0</v>
      </c>
      <c r="S334" s="66"/>
    </row>
    <row r="335" spans="2:19" ht="15.75">
      <c r="B335" s="57"/>
      <c r="C335" s="6"/>
      <c r="D335" s="6"/>
      <c r="E335" s="6"/>
      <c r="F335" s="6"/>
      <c r="G335" s="6"/>
      <c r="H335" s="5" t="s">
        <v>13</v>
      </c>
      <c r="I335" s="6"/>
      <c r="J335" s="6"/>
      <c r="K335" s="27"/>
      <c r="L335" s="62"/>
      <c r="M335" s="65"/>
      <c r="N335" s="65"/>
      <c r="O335" s="65"/>
      <c r="P335" s="65"/>
      <c r="Q335" s="65"/>
      <c r="R335" s="68">
        <v>0</v>
      </c>
      <c r="S335" s="80"/>
    </row>
    <row r="336" spans="2:19" ht="15.75">
      <c r="B336" s="57"/>
      <c r="C336" s="6"/>
      <c r="D336" s="6"/>
      <c r="E336" s="6"/>
      <c r="F336" s="6"/>
      <c r="G336" s="6"/>
      <c r="H336" s="5" t="s">
        <v>14</v>
      </c>
      <c r="I336" s="6"/>
      <c r="J336" s="6"/>
      <c r="K336" s="27"/>
      <c r="L336" s="62"/>
      <c r="M336" s="65"/>
      <c r="N336" s="65"/>
      <c r="O336" s="65"/>
      <c r="P336" s="65"/>
      <c r="Q336" s="65"/>
      <c r="R336" s="63">
        <f>IF(S336&gt;0,S336,SUM(S337:S340))</f>
        <v>0</v>
      </c>
      <c r="S336" s="274">
        <v>0</v>
      </c>
    </row>
    <row r="337" spans="2:19" ht="15.75">
      <c r="B337" s="57"/>
      <c r="C337" s="6"/>
      <c r="D337" s="6"/>
      <c r="E337" s="6"/>
      <c r="F337" s="6"/>
      <c r="G337" s="6"/>
      <c r="H337" s="6"/>
      <c r="I337" s="5" t="s">
        <v>15</v>
      </c>
      <c r="J337" s="6"/>
      <c r="K337" s="27"/>
      <c r="L337" s="62"/>
      <c r="M337" s="65"/>
      <c r="N337" s="65"/>
      <c r="O337" s="65"/>
      <c r="P337" s="65"/>
      <c r="Q337" s="65"/>
      <c r="R337" s="65"/>
      <c r="S337" s="69">
        <v>0</v>
      </c>
    </row>
    <row r="338" spans="2:19" ht="15.75">
      <c r="B338" s="57"/>
      <c r="C338" s="6"/>
      <c r="D338" s="6"/>
      <c r="E338" s="6"/>
      <c r="F338" s="6"/>
      <c r="G338" s="6"/>
      <c r="H338" s="6"/>
      <c r="I338" s="5" t="s">
        <v>16</v>
      </c>
      <c r="J338" s="6"/>
      <c r="K338" s="27"/>
      <c r="L338" s="62"/>
      <c r="M338" s="65"/>
      <c r="N338" s="65"/>
      <c r="O338" s="65"/>
      <c r="P338" s="65"/>
      <c r="Q338" s="65"/>
      <c r="R338" s="65"/>
      <c r="S338" s="69">
        <v>0</v>
      </c>
    </row>
    <row r="339" spans="2:19" ht="15.75">
      <c r="B339" s="57"/>
      <c r="C339" s="6"/>
      <c r="D339" s="6"/>
      <c r="E339" s="6"/>
      <c r="F339" s="6"/>
      <c r="G339" s="6"/>
      <c r="H339" s="6"/>
      <c r="I339" s="5" t="s">
        <v>17</v>
      </c>
      <c r="J339" s="6"/>
      <c r="K339" s="27"/>
      <c r="L339" s="62"/>
      <c r="M339" s="65"/>
      <c r="N339" s="65"/>
      <c r="O339" s="65"/>
      <c r="P339" s="65"/>
      <c r="Q339" s="65"/>
      <c r="R339" s="65"/>
      <c r="S339" s="69">
        <v>0</v>
      </c>
    </row>
    <row r="340" spans="2:19" ht="15.75">
      <c r="B340" s="57"/>
      <c r="C340" s="6"/>
      <c r="D340" s="6"/>
      <c r="E340" s="6"/>
      <c r="F340" s="6"/>
      <c r="G340" s="6"/>
      <c r="H340" s="6"/>
      <c r="I340" s="5" t="s">
        <v>18</v>
      </c>
      <c r="J340" s="6"/>
      <c r="K340" s="27"/>
      <c r="L340" s="62"/>
      <c r="M340" s="65"/>
      <c r="N340" s="65"/>
      <c r="O340" s="65"/>
      <c r="P340" s="65"/>
      <c r="Q340" s="65"/>
      <c r="R340" s="65"/>
      <c r="S340" s="217">
        <v>0</v>
      </c>
    </row>
    <row r="341" spans="2:19" ht="15.75">
      <c r="B341" s="57"/>
      <c r="C341" s="6"/>
      <c r="D341" s="6"/>
      <c r="E341" s="6"/>
      <c r="F341" s="6"/>
      <c r="G341" s="6"/>
      <c r="H341" s="5" t="s">
        <v>19</v>
      </c>
      <c r="I341" s="6"/>
      <c r="J341" s="6"/>
      <c r="K341" s="27"/>
      <c r="L341" s="62"/>
      <c r="M341" s="65"/>
      <c r="N341" s="65"/>
      <c r="O341" s="65"/>
      <c r="P341" s="65"/>
      <c r="Q341" s="65"/>
      <c r="R341" s="63">
        <f>SUM(S342:S346)</f>
        <v>0</v>
      </c>
      <c r="S341" s="274">
        <v>0</v>
      </c>
    </row>
    <row r="342" spans="2:19" ht="15.75">
      <c r="B342" s="57"/>
      <c r="C342" s="6"/>
      <c r="D342" s="6"/>
      <c r="E342" s="6"/>
      <c r="F342" s="6"/>
      <c r="G342" s="6"/>
      <c r="H342" s="6"/>
      <c r="I342" s="5" t="s">
        <v>20</v>
      </c>
      <c r="J342" s="6"/>
      <c r="K342" s="27"/>
      <c r="L342" s="62"/>
      <c r="M342" s="65"/>
      <c r="N342" s="65"/>
      <c r="O342" s="65"/>
      <c r="P342" s="65"/>
      <c r="Q342" s="65"/>
      <c r="R342" s="65"/>
      <c r="S342" s="69">
        <v>0</v>
      </c>
    </row>
    <row r="343" spans="2:19" ht="15.75">
      <c r="B343" s="57"/>
      <c r="C343" s="6"/>
      <c r="D343" s="6"/>
      <c r="E343" s="6"/>
      <c r="F343" s="6"/>
      <c r="G343" s="6"/>
      <c r="H343" s="6"/>
      <c r="I343" s="5" t="s">
        <v>21</v>
      </c>
      <c r="J343" s="6"/>
      <c r="K343" s="27"/>
      <c r="L343" s="62"/>
      <c r="M343" s="65"/>
      <c r="N343" s="65"/>
      <c r="O343" s="65"/>
      <c r="P343" s="65"/>
      <c r="Q343" s="65"/>
      <c r="R343" s="65"/>
      <c r="S343" s="69">
        <v>0</v>
      </c>
    </row>
    <row r="344" spans="2:19" ht="15.75">
      <c r="B344" s="57"/>
      <c r="C344" s="6"/>
      <c r="D344" s="6"/>
      <c r="E344" s="6"/>
      <c r="F344" s="6"/>
      <c r="G344" s="6"/>
      <c r="H344" s="6"/>
      <c r="I344" s="5" t="s">
        <v>22</v>
      </c>
      <c r="J344" s="6"/>
      <c r="K344" s="27"/>
      <c r="L344" s="62"/>
      <c r="M344" s="65"/>
      <c r="N344" s="65"/>
      <c r="O344" s="65"/>
      <c r="P344" s="65"/>
      <c r="Q344" s="65"/>
      <c r="R344" s="65"/>
      <c r="S344" s="69">
        <v>0</v>
      </c>
    </row>
    <row r="345" spans="2:19" ht="15.75">
      <c r="B345" s="57"/>
      <c r="C345" s="6"/>
      <c r="D345" s="6"/>
      <c r="E345" s="6"/>
      <c r="F345" s="6"/>
      <c r="G345" s="6"/>
      <c r="H345" s="6"/>
      <c r="I345" s="5" t="s">
        <v>23</v>
      </c>
      <c r="J345" s="6"/>
      <c r="K345" s="27"/>
      <c r="L345" s="62"/>
      <c r="M345" s="65"/>
      <c r="N345" s="65"/>
      <c r="O345" s="65"/>
      <c r="P345" s="65"/>
      <c r="Q345" s="65"/>
      <c r="R345" s="65"/>
      <c r="S345" s="69">
        <v>0</v>
      </c>
    </row>
    <row r="346" spans="2:19" ht="15.75">
      <c r="B346" s="57"/>
      <c r="C346" s="6"/>
      <c r="D346" s="6"/>
      <c r="E346" s="6"/>
      <c r="F346" s="6"/>
      <c r="G346" s="6"/>
      <c r="H346" s="6"/>
      <c r="I346" s="5" t="s">
        <v>24</v>
      </c>
      <c r="J346" s="6"/>
      <c r="K346" s="27"/>
      <c r="L346" s="62"/>
      <c r="M346" s="65"/>
      <c r="N346" s="65"/>
      <c r="O346" s="65"/>
      <c r="P346" s="65"/>
      <c r="Q346" s="65"/>
      <c r="R346" s="65"/>
      <c r="S346" s="69">
        <v>0</v>
      </c>
    </row>
    <row r="347" spans="2:19" ht="15.75">
      <c r="B347" s="57"/>
      <c r="C347" s="6"/>
      <c r="D347" s="6"/>
      <c r="E347" s="6"/>
      <c r="F347" s="6"/>
      <c r="G347" s="6"/>
      <c r="H347" s="5" t="s">
        <v>25</v>
      </c>
      <c r="I347" s="6"/>
      <c r="J347" s="6"/>
      <c r="K347" s="27"/>
      <c r="L347" s="62"/>
      <c r="M347" s="65"/>
      <c r="N347" s="65"/>
      <c r="O347" s="65"/>
      <c r="P347" s="65"/>
      <c r="Q347" s="65"/>
      <c r="R347" s="70">
        <v>0</v>
      </c>
      <c r="S347" s="66"/>
    </row>
    <row r="348" spans="2:19" ht="16.5" thickBot="1">
      <c r="B348" s="57"/>
      <c r="C348" s="6"/>
      <c r="D348" s="6" t="s">
        <v>29</v>
      </c>
      <c r="E348" s="6"/>
      <c r="F348" s="6"/>
      <c r="G348" s="6"/>
      <c r="H348" s="6"/>
      <c r="I348" s="5"/>
      <c r="J348" s="6"/>
      <c r="K348" s="27"/>
      <c r="L348" s="233">
        <v>1</v>
      </c>
      <c r="M348" s="234"/>
      <c r="N348" s="224">
        <f>L348*O348</f>
        <v>0</v>
      </c>
      <c r="O348" s="256">
        <v>0</v>
      </c>
      <c r="P348" s="271" t="s">
        <v>1</v>
      </c>
      <c r="Q348" s="234"/>
      <c r="R348" s="234"/>
      <c r="S348" s="272"/>
    </row>
    <row r="349" ht="13.5" thickTop="1"/>
    <row r="351" spans="2:3" ht="15">
      <c r="B351" s="11" t="s">
        <v>768</v>
      </c>
      <c r="C351" s="11"/>
    </row>
    <row r="352" spans="2:3" ht="15">
      <c r="B352" s="194"/>
      <c r="C352" s="4" t="s">
        <v>769</v>
      </c>
    </row>
    <row r="353" spans="2:3" ht="15">
      <c r="B353" s="64"/>
      <c r="C353" s="4" t="s">
        <v>772</v>
      </c>
    </row>
    <row r="354" spans="2:3" ht="15">
      <c r="B354" s="202"/>
      <c r="C354" s="11" t="s">
        <v>767</v>
      </c>
    </row>
    <row r="355" ht="15">
      <c r="B355" s="280"/>
    </row>
  </sheetData>
  <sheetProtection selectLockedCells="1"/>
  <mergeCells count="9">
    <mergeCell ref="D285:K285"/>
    <mergeCell ref="E243:K243"/>
    <mergeCell ref="D7:K7"/>
    <mergeCell ref="B4:K4"/>
    <mergeCell ref="B1:S1"/>
    <mergeCell ref="M4:S4"/>
    <mergeCell ref="D72:K72"/>
    <mergeCell ref="D136:K136"/>
    <mergeCell ref="B2:H2"/>
  </mergeCells>
  <hyperlinks>
    <hyperlink ref="L2" location="'Main Cost Model Sheet'!R1C1" display="Main Sheet"/>
    <hyperlink ref="M2" location="Equipment!R1C1" display="Equipment Sheet"/>
    <hyperlink ref="B2:H2" location="'Help &amp; Instructions'!R1C1" display="Cost Model Spreadsheet Instructions"/>
  </hyperlinks>
  <printOptions/>
  <pageMargins left="0.75" right="0.75" top="1" bottom="1" header="0.5" footer="0.5"/>
  <pageSetup fitToHeight="6" fitToWidth="1" horizontalDpi="600" verticalDpi="600" orientation="portrait" scale="35" r:id="rId3"/>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B1:R182"/>
  <sheetViews>
    <sheetView showGridLines="0" zoomScale="75" zoomScaleNormal="75" workbookViewId="0" topLeftCell="L1">
      <selection activeCell="L161" sqref="L161"/>
    </sheetView>
  </sheetViews>
  <sheetFormatPr defaultColWidth="9.140625" defaultRowHeight="12.75"/>
  <cols>
    <col min="1" max="1" width="9.140625" style="1" customWidth="1"/>
    <col min="2" max="8" width="5.7109375" style="2" customWidth="1"/>
    <col min="9" max="10" width="9.28125" style="2" customWidth="1"/>
    <col min="11" max="11" width="23.421875" style="2" customWidth="1"/>
    <col min="12" max="12" width="15.00390625" style="2" customWidth="1"/>
    <col min="13" max="13" width="19.7109375" style="61" bestFit="1" customWidth="1"/>
    <col min="14" max="15" width="16.140625" style="61" bestFit="1" customWidth="1"/>
    <col min="16" max="16" width="19.7109375" style="61" customWidth="1"/>
    <col min="17" max="17" width="20.140625" style="61" customWidth="1"/>
    <col min="18" max="18" width="16.140625" style="61" bestFit="1" customWidth="1"/>
    <col min="19" max="19" width="14.28125" style="1" bestFit="1" customWidth="1"/>
    <col min="20" max="16384" width="9.140625" style="1" customWidth="1"/>
  </cols>
  <sheetData>
    <row r="1" spans="2:18" ht="27.75">
      <c r="B1" s="300" t="str">
        <f>'Main Cost Model Sheet'!B1:F1</f>
        <v>Public Safety SDR Lifecycle Cost Estimation Workbook</v>
      </c>
      <c r="C1" s="310"/>
      <c r="D1" s="310"/>
      <c r="E1" s="310"/>
      <c r="F1" s="310"/>
      <c r="G1" s="310"/>
      <c r="H1" s="310"/>
      <c r="I1" s="310"/>
      <c r="J1" s="310"/>
      <c r="K1" s="310"/>
      <c r="L1" s="310"/>
      <c r="M1" s="310"/>
      <c r="N1" s="310"/>
      <c r="O1" s="310"/>
      <c r="P1" s="310"/>
      <c r="Q1" s="310"/>
      <c r="R1" s="310"/>
    </row>
    <row r="2" spans="2:13" ht="15">
      <c r="B2" s="292" t="s">
        <v>712</v>
      </c>
      <c r="C2" s="292"/>
      <c r="D2" s="292"/>
      <c r="E2" s="292"/>
      <c r="F2" s="292"/>
      <c r="G2" s="292"/>
      <c r="H2" s="292"/>
      <c r="L2" s="53" t="s">
        <v>710</v>
      </c>
      <c r="M2" s="60" t="s">
        <v>711</v>
      </c>
    </row>
    <row r="3" spans="3:11" ht="16.5" thickBot="1">
      <c r="C3" s="46"/>
      <c r="D3" s="47"/>
      <c r="E3" s="47"/>
      <c r="F3" s="47"/>
      <c r="G3" s="47"/>
      <c r="H3" s="47"/>
      <c r="I3" s="47"/>
      <c r="J3" s="47"/>
      <c r="K3" s="12"/>
    </row>
    <row r="4" spans="2:18" ht="73.5" thickBot="1" thickTop="1">
      <c r="B4" s="315" t="s">
        <v>312</v>
      </c>
      <c r="C4" s="316"/>
      <c r="D4" s="316"/>
      <c r="E4" s="316"/>
      <c r="F4" s="316"/>
      <c r="G4" s="316"/>
      <c r="H4" s="316"/>
      <c r="I4" s="316"/>
      <c r="J4" s="316"/>
      <c r="K4" s="316"/>
      <c r="L4" s="106" t="s">
        <v>311</v>
      </c>
      <c r="M4" s="307" t="s">
        <v>310</v>
      </c>
      <c r="N4" s="308"/>
      <c r="O4" s="308"/>
      <c r="P4" s="308"/>
      <c r="Q4" s="308"/>
      <c r="R4" s="309"/>
    </row>
    <row r="5" spans="2:18" s="8" customFormat="1" ht="16.5" thickTop="1">
      <c r="B5" s="112"/>
      <c r="C5" s="6" t="s">
        <v>443</v>
      </c>
      <c r="D5" s="6"/>
      <c r="E5" s="6"/>
      <c r="F5" s="6"/>
      <c r="G5" s="6"/>
      <c r="H5" s="6"/>
      <c r="I5" s="6"/>
      <c r="J5" s="6"/>
      <c r="K5" s="27"/>
      <c r="L5" s="30"/>
      <c r="M5" s="76">
        <f>IF(N5&gt;0,N5,SUM(N6:N164))</f>
        <v>0</v>
      </c>
      <c r="N5" s="87">
        <v>0</v>
      </c>
      <c r="O5" s="220"/>
      <c r="P5" s="88"/>
      <c r="Q5" s="88"/>
      <c r="R5" s="77"/>
    </row>
    <row r="6" spans="2:18" s="8" customFormat="1" ht="15.75">
      <c r="B6" s="112"/>
      <c r="C6" s="6"/>
      <c r="D6" s="6" t="s">
        <v>313</v>
      </c>
      <c r="E6" s="6"/>
      <c r="F6" s="6"/>
      <c r="G6" s="6"/>
      <c r="H6" s="6"/>
      <c r="I6" s="6"/>
      <c r="J6" s="6"/>
      <c r="K6" s="27"/>
      <c r="L6" s="30"/>
      <c r="M6" s="78"/>
      <c r="N6" s="63">
        <f>IF(O6&gt;0,O6,SUM(O7:O76))</f>
        <v>0</v>
      </c>
      <c r="O6" s="64">
        <v>0</v>
      </c>
      <c r="P6" s="216"/>
      <c r="Q6" s="65"/>
      <c r="R6" s="66"/>
    </row>
    <row r="7" spans="2:18" s="8" customFormat="1" ht="16.5" customHeight="1">
      <c r="B7" s="112"/>
      <c r="C7" s="6"/>
      <c r="D7" s="6"/>
      <c r="E7" s="5" t="s">
        <v>593</v>
      </c>
      <c r="F7" s="6"/>
      <c r="G7" s="6"/>
      <c r="H7" s="6"/>
      <c r="I7" s="6"/>
      <c r="J7" s="6"/>
      <c r="K7" s="27"/>
      <c r="L7" s="31">
        <v>1</v>
      </c>
      <c r="M7" s="78"/>
      <c r="N7" s="65"/>
      <c r="O7" s="63">
        <f>IF(P7&gt;0,P7,SUM(P8:P41))*L7</f>
        <v>0</v>
      </c>
      <c r="P7" s="64">
        <v>0</v>
      </c>
      <c r="Q7" s="247" t="s">
        <v>1</v>
      </c>
      <c r="R7" s="66"/>
    </row>
    <row r="8" spans="2:18" s="8" customFormat="1" ht="15.75">
      <c r="B8" s="112"/>
      <c r="C8" s="6"/>
      <c r="D8" s="6"/>
      <c r="E8" s="6"/>
      <c r="F8" s="5" t="s">
        <v>314</v>
      </c>
      <c r="G8" s="6"/>
      <c r="H8" s="6"/>
      <c r="I8" s="6"/>
      <c r="J8" s="6"/>
      <c r="K8" s="27"/>
      <c r="L8" s="30"/>
      <c r="M8" s="78"/>
      <c r="N8" s="65"/>
      <c r="O8" s="65"/>
      <c r="P8" s="63">
        <f>IF(Q8&gt;0,Q8,SUM(Q9:Q16))</f>
        <v>0</v>
      </c>
      <c r="Q8" s="65"/>
      <c r="R8" s="66"/>
    </row>
    <row r="9" spans="2:18" s="8" customFormat="1" ht="15.75">
      <c r="B9" s="112"/>
      <c r="C9" s="6"/>
      <c r="D9" s="6"/>
      <c r="E9" s="6"/>
      <c r="F9" s="6"/>
      <c r="G9" s="5" t="s">
        <v>340</v>
      </c>
      <c r="H9" s="6"/>
      <c r="I9" s="6"/>
      <c r="J9" s="6"/>
      <c r="K9" s="27"/>
      <c r="L9" s="30"/>
      <c r="M9" s="78"/>
      <c r="N9" s="65"/>
      <c r="O9" s="65"/>
      <c r="P9" s="65"/>
      <c r="Q9" s="68">
        <v>0</v>
      </c>
      <c r="R9" s="66"/>
    </row>
    <row r="10" spans="2:18" s="8" customFormat="1" ht="15.75">
      <c r="B10" s="112"/>
      <c r="C10" s="6"/>
      <c r="D10" s="6"/>
      <c r="E10" s="6"/>
      <c r="F10" s="6"/>
      <c r="G10" s="5" t="s">
        <v>315</v>
      </c>
      <c r="H10" s="6"/>
      <c r="I10" s="6"/>
      <c r="J10" s="6"/>
      <c r="K10" s="27"/>
      <c r="L10" s="30"/>
      <c r="M10" s="78"/>
      <c r="N10" s="65"/>
      <c r="O10" s="65"/>
      <c r="P10" s="65"/>
      <c r="Q10" s="68">
        <v>0</v>
      </c>
      <c r="R10" s="66"/>
    </row>
    <row r="11" spans="2:18" s="8" customFormat="1" ht="15.75">
      <c r="B11" s="112"/>
      <c r="C11" s="6"/>
      <c r="D11" s="6"/>
      <c r="E11" s="6"/>
      <c r="F11" s="6"/>
      <c r="G11" s="5" t="s">
        <v>341</v>
      </c>
      <c r="H11" s="6"/>
      <c r="I11" s="6"/>
      <c r="J11" s="6"/>
      <c r="K11" s="27"/>
      <c r="L11" s="30"/>
      <c r="M11" s="78"/>
      <c r="N11" s="65"/>
      <c r="O11" s="65"/>
      <c r="P11" s="65"/>
      <c r="Q11" s="68">
        <v>0</v>
      </c>
      <c r="R11" s="66"/>
    </row>
    <row r="12" spans="2:18" s="8" customFormat="1" ht="15.75">
      <c r="B12" s="112"/>
      <c r="C12" s="6"/>
      <c r="D12" s="6"/>
      <c r="E12" s="6"/>
      <c r="F12" s="6"/>
      <c r="G12" s="5" t="s">
        <v>316</v>
      </c>
      <c r="H12" s="6"/>
      <c r="I12" s="6"/>
      <c r="J12" s="6"/>
      <c r="K12" s="27"/>
      <c r="L12" s="30"/>
      <c r="M12" s="78"/>
      <c r="N12" s="65"/>
      <c r="O12" s="65"/>
      <c r="P12" s="65"/>
      <c r="Q12" s="68">
        <v>0</v>
      </c>
      <c r="R12" s="66"/>
    </row>
    <row r="13" spans="2:18" s="8" customFormat="1" ht="15.75">
      <c r="B13" s="112"/>
      <c r="C13" s="6"/>
      <c r="D13" s="6"/>
      <c r="E13" s="6"/>
      <c r="F13" s="6"/>
      <c r="G13" s="5" t="s">
        <v>317</v>
      </c>
      <c r="H13" s="6"/>
      <c r="I13" s="6"/>
      <c r="J13" s="6"/>
      <c r="K13" s="27"/>
      <c r="L13" s="30"/>
      <c r="M13" s="78"/>
      <c r="N13" s="65"/>
      <c r="O13" s="65"/>
      <c r="P13" s="65"/>
      <c r="Q13" s="68">
        <v>0</v>
      </c>
      <c r="R13" s="66"/>
    </row>
    <row r="14" spans="2:18" s="8" customFormat="1" ht="15.75">
      <c r="B14" s="112"/>
      <c r="C14" s="6"/>
      <c r="D14" s="6"/>
      <c r="E14" s="6"/>
      <c r="F14" s="6"/>
      <c r="G14" s="5" t="s">
        <v>318</v>
      </c>
      <c r="H14" s="6"/>
      <c r="I14" s="6"/>
      <c r="J14" s="6"/>
      <c r="K14" s="27"/>
      <c r="L14" s="30"/>
      <c r="M14" s="78"/>
      <c r="N14" s="65"/>
      <c r="O14" s="65"/>
      <c r="P14" s="65"/>
      <c r="Q14" s="68">
        <v>0</v>
      </c>
      <c r="R14" s="66"/>
    </row>
    <row r="15" spans="2:18" s="8" customFormat="1" ht="15.75">
      <c r="B15" s="112"/>
      <c r="C15" s="6"/>
      <c r="D15" s="6"/>
      <c r="E15" s="6"/>
      <c r="F15" s="6"/>
      <c r="G15" s="5" t="s">
        <v>319</v>
      </c>
      <c r="H15" s="6"/>
      <c r="I15" s="6"/>
      <c r="J15" s="6"/>
      <c r="K15" s="27"/>
      <c r="L15" s="30"/>
      <c r="M15" s="78"/>
      <c r="N15" s="65"/>
      <c r="O15" s="65"/>
      <c r="P15" s="65"/>
      <c r="Q15" s="68">
        <v>0</v>
      </c>
      <c r="R15" s="66"/>
    </row>
    <row r="16" spans="2:18" s="8" customFormat="1" ht="15.75">
      <c r="B16" s="112"/>
      <c r="C16" s="6"/>
      <c r="D16" s="6"/>
      <c r="E16" s="6"/>
      <c r="F16" s="6"/>
      <c r="G16" s="5" t="s">
        <v>320</v>
      </c>
      <c r="H16" s="6"/>
      <c r="I16" s="6"/>
      <c r="J16" s="6"/>
      <c r="K16" s="27"/>
      <c r="L16" s="30"/>
      <c r="M16" s="78"/>
      <c r="N16" s="65"/>
      <c r="O16" s="65"/>
      <c r="P16" s="65"/>
      <c r="Q16" s="215">
        <v>0</v>
      </c>
      <c r="R16" s="66"/>
    </row>
    <row r="17" spans="2:18" s="8" customFormat="1" ht="15.75">
      <c r="B17" s="112"/>
      <c r="C17" s="6"/>
      <c r="D17" s="6"/>
      <c r="E17" s="6"/>
      <c r="F17" s="5" t="s">
        <v>321</v>
      </c>
      <c r="G17" s="6"/>
      <c r="H17" s="6"/>
      <c r="I17" s="6"/>
      <c r="J17" s="6"/>
      <c r="K17" s="27"/>
      <c r="L17" s="30"/>
      <c r="M17" s="78"/>
      <c r="N17" s="65"/>
      <c r="O17" s="65"/>
      <c r="P17" s="63">
        <f>IF(Q17&gt;0,Q17,SUM(Q18:Q40))</f>
        <v>0</v>
      </c>
      <c r="Q17" s="64">
        <v>0</v>
      </c>
      <c r="R17" s="66"/>
    </row>
    <row r="18" spans="2:18" s="8" customFormat="1" ht="15.75">
      <c r="B18" s="112"/>
      <c r="C18" s="6"/>
      <c r="D18" s="6"/>
      <c r="E18" s="6"/>
      <c r="F18" s="6"/>
      <c r="G18" s="5" t="s">
        <v>322</v>
      </c>
      <c r="H18" s="6"/>
      <c r="I18" s="6"/>
      <c r="J18" s="6"/>
      <c r="K18" s="27"/>
      <c r="L18" s="30"/>
      <c r="M18" s="78"/>
      <c r="N18" s="65"/>
      <c r="O18" s="65"/>
      <c r="P18" s="65"/>
      <c r="Q18" s="68">
        <v>0</v>
      </c>
      <c r="R18" s="66"/>
    </row>
    <row r="19" spans="2:18" s="8" customFormat="1" ht="15.75">
      <c r="B19" s="112"/>
      <c r="C19" s="6"/>
      <c r="D19" s="6"/>
      <c r="E19" s="6"/>
      <c r="F19" s="6"/>
      <c r="G19" s="5" t="s">
        <v>323</v>
      </c>
      <c r="H19" s="6"/>
      <c r="I19" s="6"/>
      <c r="J19" s="6"/>
      <c r="K19" s="27"/>
      <c r="L19" s="30"/>
      <c r="M19" s="78"/>
      <c r="N19" s="65"/>
      <c r="O19" s="65"/>
      <c r="P19" s="65"/>
      <c r="Q19" s="68">
        <v>0</v>
      </c>
      <c r="R19" s="80"/>
    </row>
    <row r="20" spans="2:18" s="8" customFormat="1" ht="15.75">
      <c r="B20" s="112"/>
      <c r="C20" s="6"/>
      <c r="D20" s="6"/>
      <c r="E20" s="6"/>
      <c r="F20" s="6"/>
      <c r="G20" s="5" t="s">
        <v>324</v>
      </c>
      <c r="H20" s="6"/>
      <c r="I20" s="6"/>
      <c r="J20" s="6"/>
      <c r="K20" s="27"/>
      <c r="L20" s="30"/>
      <c r="M20" s="78"/>
      <c r="N20" s="65"/>
      <c r="O20" s="65"/>
      <c r="P20" s="65"/>
      <c r="Q20" s="63">
        <f>IF(R20&gt;0,R20,SUM(R21:R24))</f>
        <v>0</v>
      </c>
      <c r="R20" s="274">
        <v>0</v>
      </c>
    </row>
    <row r="21" spans="2:18" s="8" customFormat="1" ht="15.75">
      <c r="B21" s="112"/>
      <c r="C21" s="6"/>
      <c r="D21" s="6"/>
      <c r="E21" s="6"/>
      <c r="F21" s="6"/>
      <c r="G21" s="6"/>
      <c r="H21" s="5" t="s">
        <v>325</v>
      </c>
      <c r="I21" s="6"/>
      <c r="J21" s="6"/>
      <c r="K21" s="27"/>
      <c r="L21" s="30"/>
      <c r="M21" s="78"/>
      <c r="N21" s="65"/>
      <c r="O21" s="65"/>
      <c r="P21" s="65"/>
      <c r="Q21" s="65"/>
      <c r="R21" s="69">
        <v>0</v>
      </c>
    </row>
    <row r="22" spans="2:18" s="8" customFormat="1" ht="15.75">
      <c r="B22" s="112"/>
      <c r="C22" s="6"/>
      <c r="D22" s="6"/>
      <c r="E22" s="6"/>
      <c r="F22" s="6"/>
      <c r="G22" s="6"/>
      <c r="H22" s="5" t="s">
        <v>326</v>
      </c>
      <c r="I22" s="6"/>
      <c r="J22" s="6"/>
      <c r="K22" s="27"/>
      <c r="L22" s="30"/>
      <c r="M22" s="78"/>
      <c r="N22" s="65"/>
      <c r="O22" s="65"/>
      <c r="P22" s="65"/>
      <c r="Q22" s="65"/>
      <c r="R22" s="69">
        <v>0</v>
      </c>
    </row>
    <row r="23" spans="2:18" s="8" customFormat="1" ht="15.75">
      <c r="B23" s="112"/>
      <c r="C23" s="6"/>
      <c r="D23" s="6"/>
      <c r="E23" s="6"/>
      <c r="F23" s="6"/>
      <c r="G23" s="6"/>
      <c r="H23" s="5" t="s">
        <v>327</v>
      </c>
      <c r="I23" s="6"/>
      <c r="J23" s="6"/>
      <c r="K23" s="27"/>
      <c r="L23" s="30"/>
      <c r="M23" s="78"/>
      <c r="N23" s="65"/>
      <c r="O23" s="65"/>
      <c r="P23" s="65"/>
      <c r="Q23" s="65"/>
      <c r="R23" s="69">
        <v>0</v>
      </c>
    </row>
    <row r="24" spans="2:18" s="8" customFormat="1" ht="15.75">
      <c r="B24" s="112"/>
      <c r="C24" s="6"/>
      <c r="D24" s="6"/>
      <c r="E24" s="6"/>
      <c r="F24" s="6"/>
      <c r="G24" s="6"/>
      <c r="H24" s="5" t="s">
        <v>328</v>
      </c>
      <c r="I24" s="6"/>
      <c r="J24" s="6"/>
      <c r="K24" s="27"/>
      <c r="L24" s="30"/>
      <c r="M24" s="78"/>
      <c r="N24" s="65"/>
      <c r="O24" s="65"/>
      <c r="P24" s="65"/>
      <c r="Q24" s="65"/>
      <c r="R24" s="217">
        <v>0</v>
      </c>
    </row>
    <row r="25" spans="2:18" s="8" customFormat="1" ht="15.75">
      <c r="B25" s="112"/>
      <c r="C25" s="6"/>
      <c r="D25" s="6"/>
      <c r="E25" s="6"/>
      <c r="F25" s="6"/>
      <c r="G25" s="5" t="s">
        <v>329</v>
      </c>
      <c r="H25" s="6"/>
      <c r="I25" s="6"/>
      <c r="J25" s="6"/>
      <c r="K25" s="27"/>
      <c r="L25" s="30"/>
      <c r="M25" s="78"/>
      <c r="N25" s="65"/>
      <c r="O25" s="65"/>
      <c r="P25" s="65"/>
      <c r="Q25" s="63">
        <f>IF(R25&gt;0,R25,SUM(R26:R29))</f>
        <v>0</v>
      </c>
      <c r="R25" s="274">
        <v>0</v>
      </c>
    </row>
    <row r="26" spans="2:18" s="8" customFormat="1" ht="15.75">
      <c r="B26" s="112"/>
      <c r="C26" s="6"/>
      <c r="D26" s="6"/>
      <c r="E26" s="6"/>
      <c r="F26" s="6"/>
      <c r="G26" s="6"/>
      <c r="H26" s="5" t="s">
        <v>330</v>
      </c>
      <c r="I26" s="6"/>
      <c r="J26" s="6"/>
      <c r="K26" s="27"/>
      <c r="L26" s="30"/>
      <c r="M26" s="78"/>
      <c r="N26" s="65"/>
      <c r="O26" s="65"/>
      <c r="P26" s="65"/>
      <c r="Q26" s="65"/>
      <c r="R26" s="69">
        <v>0</v>
      </c>
    </row>
    <row r="27" spans="2:18" s="8" customFormat="1" ht="15.75">
      <c r="B27" s="112"/>
      <c r="C27" s="6"/>
      <c r="D27" s="6"/>
      <c r="E27" s="6"/>
      <c r="F27" s="6"/>
      <c r="G27" s="6"/>
      <c r="H27" s="5" t="s">
        <v>331</v>
      </c>
      <c r="I27" s="6"/>
      <c r="J27" s="6"/>
      <c r="K27" s="27"/>
      <c r="L27" s="30"/>
      <c r="M27" s="78"/>
      <c r="N27" s="65"/>
      <c r="O27" s="65"/>
      <c r="P27" s="65"/>
      <c r="Q27" s="65"/>
      <c r="R27" s="69">
        <v>0</v>
      </c>
    </row>
    <row r="28" spans="2:18" s="8" customFormat="1" ht="15.75">
      <c r="B28" s="112"/>
      <c r="C28" s="6"/>
      <c r="D28" s="6"/>
      <c r="E28" s="6"/>
      <c r="F28" s="6"/>
      <c r="G28" s="6"/>
      <c r="H28" s="5" t="s">
        <v>332</v>
      </c>
      <c r="I28" s="6"/>
      <c r="J28" s="6"/>
      <c r="K28" s="27"/>
      <c r="L28" s="30"/>
      <c r="M28" s="78"/>
      <c r="N28" s="65"/>
      <c r="O28" s="65"/>
      <c r="P28" s="65"/>
      <c r="Q28" s="65"/>
      <c r="R28" s="69">
        <v>0</v>
      </c>
    </row>
    <row r="29" spans="2:18" s="8" customFormat="1" ht="15.75">
      <c r="B29" s="112"/>
      <c r="C29" s="6"/>
      <c r="D29" s="6"/>
      <c r="E29" s="6"/>
      <c r="F29" s="6"/>
      <c r="G29" s="6"/>
      <c r="H29" s="5" t="s">
        <v>333</v>
      </c>
      <c r="I29" s="6"/>
      <c r="J29" s="6"/>
      <c r="K29" s="27"/>
      <c r="L29" s="30"/>
      <c r="M29" s="78"/>
      <c r="N29" s="65"/>
      <c r="O29" s="65"/>
      <c r="P29" s="65"/>
      <c r="Q29" s="65"/>
      <c r="R29" s="217">
        <v>0</v>
      </c>
    </row>
    <row r="30" spans="2:18" s="8" customFormat="1" ht="15.75">
      <c r="B30" s="112"/>
      <c r="C30" s="6"/>
      <c r="D30" s="6"/>
      <c r="E30" s="6"/>
      <c r="F30" s="6"/>
      <c r="G30" s="5" t="s">
        <v>334</v>
      </c>
      <c r="H30" s="6"/>
      <c r="I30" s="6"/>
      <c r="J30" s="6"/>
      <c r="K30" s="27"/>
      <c r="L30" s="30"/>
      <c r="M30" s="78"/>
      <c r="N30" s="65"/>
      <c r="O30" s="65"/>
      <c r="P30" s="65"/>
      <c r="Q30" s="63">
        <f>IF(R30&gt;0,R30,SUM(R31:R33))</f>
        <v>0</v>
      </c>
      <c r="R30" s="274">
        <v>0</v>
      </c>
    </row>
    <row r="31" spans="2:18" s="8" customFormat="1" ht="15.75">
      <c r="B31" s="112"/>
      <c r="C31" s="6"/>
      <c r="D31" s="6"/>
      <c r="E31" s="6"/>
      <c r="F31" s="6"/>
      <c r="G31" s="6"/>
      <c r="H31" s="5" t="s">
        <v>342</v>
      </c>
      <c r="I31" s="6"/>
      <c r="J31" s="6"/>
      <c r="K31" s="27"/>
      <c r="L31" s="30"/>
      <c r="M31" s="78"/>
      <c r="N31" s="65"/>
      <c r="O31" s="65"/>
      <c r="P31" s="65"/>
      <c r="Q31" s="65"/>
      <c r="R31" s="69">
        <v>0</v>
      </c>
    </row>
    <row r="32" spans="2:18" s="8" customFormat="1" ht="15.75">
      <c r="B32" s="112"/>
      <c r="C32" s="6"/>
      <c r="D32" s="6"/>
      <c r="E32" s="6"/>
      <c r="F32" s="6"/>
      <c r="G32" s="6"/>
      <c r="H32" s="5" t="s">
        <v>343</v>
      </c>
      <c r="I32" s="6"/>
      <c r="J32" s="6"/>
      <c r="K32" s="27"/>
      <c r="L32" s="30"/>
      <c r="M32" s="78"/>
      <c r="N32" s="65"/>
      <c r="O32" s="65"/>
      <c r="P32" s="65"/>
      <c r="Q32" s="65"/>
      <c r="R32" s="69">
        <v>0</v>
      </c>
    </row>
    <row r="33" spans="2:18" s="8" customFormat="1" ht="15.75">
      <c r="B33" s="112"/>
      <c r="C33" s="6"/>
      <c r="D33" s="6"/>
      <c r="E33" s="6"/>
      <c r="F33" s="6"/>
      <c r="G33" s="6"/>
      <c r="H33" s="5" t="s">
        <v>344</v>
      </c>
      <c r="I33" s="6"/>
      <c r="J33" s="6"/>
      <c r="K33" s="27"/>
      <c r="L33" s="30"/>
      <c r="M33" s="78"/>
      <c r="N33" s="65"/>
      <c r="O33" s="65"/>
      <c r="P33" s="65"/>
      <c r="Q33" s="65"/>
      <c r="R33" s="69">
        <v>0</v>
      </c>
    </row>
    <row r="34" spans="2:18" s="8" customFormat="1" ht="15.75">
      <c r="B34" s="112"/>
      <c r="C34" s="6"/>
      <c r="D34" s="6"/>
      <c r="E34" s="6"/>
      <c r="F34" s="6"/>
      <c r="G34" s="5" t="s">
        <v>335</v>
      </c>
      <c r="H34" s="6"/>
      <c r="I34" s="6"/>
      <c r="J34" s="6"/>
      <c r="K34" s="27"/>
      <c r="L34" s="30"/>
      <c r="M34" s="78"/>
      <c r="N34" s="65"/>
      <c r="O34" s="65"/>
      <c r="P34" s="65"/>
      <c r="Q34" s="68">
        <v>0</v>
      </c>
      <c r="R34" s="66"/>
    </row>
    <row r="35" spans="2:18" s="8" customFormat="1" ht="15.75">
      <c r="B35" s="112"/>
      <c r="C35" s="6"/>
      <c r="D35" s="6"/>
      <c r="E35" s="6"/>
      <c r="F35" s="6"/>
      <c r="G35" s="5" t="s">
        <v>336</v>
      </c>
      <c r="H35" s="6"/>
      <c r="I35" s="6"/>
      <c r="J35" s="6"/>
      <c r="K35" s="27"/>
      <c r="L35" s="30"/>
      <c r="M35" s="78"/>
      <c r="N35" s="65"/>
      <c r="O35" s="65"/>
      <c r="P35" s="65"/>
      <c r="Q35" s="68">
        <v>0</v>
      </c>
      <c r="R35" s="66"/>
    </row>
    <row r="36" spans="2:18" s="8" customFormat="1" ht="15.75">
      <c r="B36" s="112"/>
      <c r="C36" s="6"/>
      <c r="D36" s="6"/>
      <c r="E36" s="6"/>
      <c r="F36" s="6"/>
      <c r="G36" s="5" t="s">
        <v>337</v>
      </c>
      <c r="H36" s="6"/>
      <c r="I36" s="6"/>
      <c r="J36" s="6"/>
      <c r="K36" s="27"/>
      <c r="L36" s="30"/>
      <c r="M36" s="78"/>
      <c r="N36" s="65"/>
      <c r="O36" s="65"/>
      <c r="P36" s="65"/>
      <c r="Q36" s="68">
        <v>0</v>
      </c>
      <c r="R36" s="66"/>
    </row>
    <row r="37" spans="2:18" s="8" customFormat="1" ht="15.75">
      <c r="B37" s="112"/>
      <c r="C37" s="6"/>
      <c r="D37" s="6"/>
      <c r="E37" s="6"/>
      <c r="F37" s="6"/>
      <c r="G37" s="5" t="s">
        <v>338</v>
      </c>
      <c r="H37" s="6"/>
      <c r="I37" s="6"/>
      <c r="J37" s="6"/>
      <c r="K37" s="27"/>
      <c r="L37" s="30"/>
      <c r="M37" s="78"/>
      <c r="N37" s="65"/>
      <c r="O37" s="65"/>
      <c r="P37" s="65"/>
      <c r="Q37" s="68">
        <v>0</v>
      </c>
      <c r="R37" s="66"/>
    </row>
    <row r="38" spans="2:18" s="8" customFormat="1" ht="15.75">
      <c r="B38" s="112"/>
      <c r="C38" s="6"/>
      <c r="D38" s="6"/>
      <c r="E38" s="6"/>
      <c r="F38" s="6"/>
      <c r="G38" s="5" t="s">
        <v>345</v>
      </c>
      <c r="H38" s="6"/>
      <c r="I38" s="6"/>
      <c r="J38" s="6"/>
      <c r="K38" s="27"/>
      <c r="L38" s="30"/>
      <c r="M38" s="78"/>
      <c r="N38" s="65"/>
      <c r="O38" s="65"/>
      <c r="P38" s="65"/>
      <c r="Q38" s="68">
        <v>0</v>
      </c>
      <c r="R38" s="66"/>
    </row>
    <row r="39" spans="2:18" s="8" customFormat="1" ht="15.75">
      <c r="B39" s="112"/>
      <c r="C39" s="6"/>
      <c r="D39" s="6"/>
      <c r="E39" s="6"/>
      <c r="F39" s="6"/>
      <c r="G39" s="5" t="s">
        <v>298</v>
      </c>
      <c r="H39" s="6"/>
      <c r="I39" s="6"/>
      <c r="J39" s="6"/>
      <c r="K39" s="27"/>
      <c r="L39" s="30"/>
      <c r="M39" s="78"/>
      <c r="N39" s="65"/>
      <c r="O39" s="65"/>
      <c r="P39" s="65"/>
      <c r="Q39" s="68">
        <v>0</v>
      </c>
      <c r="R39" s="66"/>
    </row>
    <row r="40" spans="2:18" s="8" customFormat="1" ht="15.75">
      <c r="B40" s="112"/>
      <c r="C40" s="6"/>
      <c r="D40" s="6"/>
      <c r="E40" s="6"/>
      <c r="F40" s="6"/>
      <c r="G40" s="5" t="s">
        <v>299</v>
      </c>
      <c r="H40" s="6"/>
      <c r="I40" s="6"/>
      <c r="J40" s="6"/>
      <c r="K40" s="27"/>
      <c r="L40" s="30"/>
      <c r="M40" s="78"/>
      <c r="N40" s="65"/>
      <c r="O40" s="65"/>
      <c r="P40" s="65"/>
      <c r="Q40" s="68">
        <v>0</v>
      </c>
      <c r="R40" s="66"/>
    </row>
    <row r="41" spans="2:18" s="8" customFormat="1" ht="15.75">
      <c r="B41" s="112"/>
      <c r="C41" s="6"/>
      <c r="D41" s="6"/>
      <c r="E41" s="6"/>
      <c r="F41" s="5" t="s">
        <v>339</v>
      </c>
      <c r="G41" s="6"/>
      <c r="H41" s="6"/>
      <c r="I41" s="6"/>
      <c r="J41" s="6"/>
      <c r="K41" s="27"/>
      <c r="L41" s="30"/>
      <c r="M41" s="78"/>
      <c r="N41" s="65"/>
      <c r="O41" s="65"/>
      <c r="P41" s="221">
        <v>0</v>
      </c>
      <c r="Q41" s="65"/>
      <c r="R41" s="66"/>
    </row>
    <row r="42" spans="2:18" s="8" customFormat="1" ht="25.5">
      <c r="B42" s="112"/>
      <c r="C42" s="6"/>
      <c r="D42" s="6"/>
      <c r="E42" s="5" t="s">
        <v>594</v>
      </c>
      <c r="F42" s="6"/>
      <c r="G42" s="6"/>
      <c r="H42" s="6"/>
      <c r="I42" s="6"/>
      <c r="J42" s="6"/>
      <c r="K42" s="27"/>
      <c r="L42" s="31">
        <v>1</v>
      </c>
      <c r="M42" s="78"/>
      <c r="N42" s="65"/>
      <c r="O42" s="63">
        <f>IF(P42&gt;0,P42,SUM(P43:P76))*L42</f>
        <v>0</v>
      </c>
      <c r="P42" s="64">
        <v>0</v>
      </c>
      <c r="Q42" s="247" t="s">
        <v>1</v>
      </c>
      <c r="R42" s="66"/>
    </row>
    <row r="43" spans="2:18" s="8" customFormat="1" ht="15.75">
      <c r="B43" s="112"/>
      <c r="C43" s="6"/>
      <c r="D43" s="6"/>
      <c r="E43" s="6"/>
      <c r="F43" s="5" t="s">
        <v>378</v>
      </c>
      <c r="G43" s="6"/>
      <c r="H43" s="6"/>
      <c r="I43" s="6"/>
      <c r="J43" s="6"/>
      <c r="K43" s="27"/>
      <c r="L43" s="30"/>
      <c r="M43" s="78"/>
      <c r="N43" s="65"/>
      <c r="O43" s="65"/>
      <c r="P43" s="63">
        <f>IF(Q43&gt;0,Q43,SUM(Q44:Q51))</f>
        <v>0</v>
      </c>
      <c r="Q43" s="64">
        <v>0</v>
      </c>
      <c r="R43" s="66"/>
    </row>
    <row r="44" spans="2:18" s="8" customFormat="1" ht="15.75">
      <c r="B44" s="112"/>
      <c r="C44" s="6"/>
      <c r="D44" s="6"/>
      <c r="E44" s="6"/>
      <c r="F44" s="6"/>
      <c r="G44" s="5" t="s">
        <v>379</v>
      </c>
      <c r="H44" s="6"/>
      <c r="I44" s="6"/>
      <c r="J44" s="6"/>
      <c r="K44" s="27"/>
      <c r="L44" s="30"/>
      <c r="M44" s="78"/>
      <c r="N44" s="65"/>
      <c r="O44" s="65"/>
      <c r="P44" s="65"/>
      <c r="Q44" s="68">
        <v>0</v>
      </c>
      <c r="R44" s="66"/>
    </row>
    <row r="45" spans="2:18" s="8" customFormat="1" ht="15.75">
      <c r="B45" s="112"/>
      <c r="C45" s="6"/>
      <c r="D45" s="6"/>
      <c r="E45" s="6"/>
      <c r="F45" s="6"/>
      <c r="G45" s="5" t="s">
        <v>380</v>
      </c>
      <c r="H45" s="6"/>
      <c r="I45" s="6"/>
      <c r="J45" s="6"/>
      <c r="K45" s="27"/>
      <c r="L45" s="30"/>
      <c r="M45" s="78"/>
      <c r="N45" s="65"/>
      <c r="O45" s="65"/>
      <c r="P45" s="65"/>
      <c r="Q45" s="68">
        <v>0</v>
      </c>
      <c r="R45" s="66"/>
    </row>
    <row r="46" spans="2:18" s="8" customFormat="1" ht="15.75">
      <c r="B46" s="112"/>
      <c r="C46" s="6"/>
      <c r="D46" s="6"/>
      <c r="E46" s="6"/>
      <c r="F46" s="6"/>
      <c r="G46" s="5" t="s">
        <v>381</v>
      </c>
      <c r="H46" s="6"/>
      <c r="I46" s="6"/>
      <c r="J46" s="6"/>
      <c r="K46" s="27"/>
      <c r="L46" s="30"/>
      <c r="M46" s="78"/>
      <c r="N46" s="65"/>
      <c r="O46" s="65"/>
      <c r="P46" s="65"/>
      <c r="Q46" s="68">
        <v>0</v>
      </c>
      <c r="R46" s="66"/>
    </row>
    <row r="47" spans="2:18" s="8" customFormat="1" ht="15.75">
      <c r="B47" s="112"/>
      <c r="C47" s="6"/>
      <c r="D47" s="6"/>
      <c r="E47" s="6"/>
      <c r="F47" s="6"/>
      <c r="G47" s="5" t="s">
        <v>382</v>
      </c>
      <c r="H47" s="6"/>
      <c r="I47" s="6"/>
      <c r="J47" s="6"/>
      <c r="K47" s="27"/>
      <c r="L47" s="30"/>
      <c r="M47" s="78"/>
      <c r="N47" s="65"/>
      <c r="O47" s="65"/>
      <c r="P47" s="65"/>
      <c r="Q47" s="68">
        <v>0</v>
      </c>
      <c r="R47" s="66"/>
    </row>
    <row r="48" spans="2:18" s="8" customFormat="1" ht="15.75">
      <c r="B48" s="112"/>
      <c r="C48" s="6"/>
      <c r="D48" s="6"/>
      <c r="E48" s="6"/>
      <c r="F48" s="6"/>
      <c r="G48" s="5" t="s">
        <v>383</v>
      </c>
      <c r="H48" s="6"/>
      <c r="I48" s="6"/>
      <c r="J48" s="6"/>
      <c r="K48" s="27"/>
      <c r="L48" s="30"/>
      <c r="M48" s="78"/>
      <c r="N48" s="65"/>
      <c r="O48" s="65"/>
      <c r="P48" s="65"/>
      <c r="Q48" s="68">
        <v>0</v>
      </c>
      <c r="R48" s="66"/>
    </row>
    <row r="49" spans="2:18" s="8" customFormat="1" ht="15.75">
      <c r="B49" s="112"/>
      <c r="C49" s="6"/>
      <c r="D49" s="6"/>
      <c r="E49" s="6"/>
      <c r="F49" s="6"/>
      <c r="G49" s="5" t="s">
        <v>384</v>
      </c>
      <c r="H49" s="6"/>
      <c r="I49" s="6"/>
      <c r="J49" s="6"/>
      <c r="K49" s="27"/>
      <c r="L49" s="30"/>
      <c r="M49" s="78"/>
      <c r="N49" s="65"/>
      <c r="O49" s="65"/>
      <c r="P49" s="65"/>
      <c r="Q49" s="68">
        <v>0</v>
      </c>
      <c r="R49" s="66"/>
    </row>
    <row r="50" spans="2:18" s="8" customFormat="1" ht="15.75">
      <c r="B50" s="112"/>
      <c r="C50" s="6"/>
      <c r="D50" s="6"/>
      <c r="E50" s="6"/>
      <c r="F50" s="6"/>
      <c r="G50" s="5" t="s">
        <v>385</v>
      </c>
      <c r="H50" s="6"/>
      <c r="I50" s="6"/>
      <c r="J50" s="6"/>
      <c r="K50" s="27"/>
      <c r="L50" s="30"/>
      <c r="M50" s="78"/>
      <c r="N50" s="65"/>
      <c r="O50" s="65"/>
      <c r="P50" s="65"/>
      <c r="Q50" s="68">
        <v>0</v>
      </c>
      <c r="R50" s="66"/>
    </row>
    <row r="51" spans="2:18" s="8" customFormat="1" ht="15.75">
      <c r="B51" s="112"/>
      <c r="C51" s="6"/>
      <c r="D51" s="6"/>
      <c r="E51" s="6"/>
      <c r="F51" s="6"/>
      <c r="G51" s="5" t="s">
        <v>386</v>
      </c>
      <c r="H51" s="6"/>
      <c r="I51" s="6"/>
      <c r="J51" s="6"/>
      <c r="K51" s="27"/>
      <c r="L51" s="30"/>
      <c r="M51" s="78"/>
      <c r="N51" s="65"/>
      <c r="O51" s="65"/>
      <c r="P51" s="65"/>
      <c r="Q51" s="215">
        <v>0</v>
      </c>
      <c r="R51" s="66"/>
    </row>
    <row r="52" spans="2:18" s="8" customFormat="1" ht="15.75">
      <c r="B52" s="112"/>
      <c r="C52" s="6"/>
      <c r="D52" s="6"/>
      <c r="E52" s="6"/>
      <c r="F52" s="5" t="s">
        <v>387</v>
      </c>
      <c r="G52" s="6"/>
      <c r="H52" s="6"/>
      <c r="I52" s="6"/>
      <c r="J52" s="6"/>
      <c r="K52" s="27"/>
      <c r="L52" s="30"/>
      <c r="M52" s="78"/>
      <c r="N52" s="65"/>
      <c r="O52" s="65"/>
      <c r="P52" s="63">
        <f>IF(Q52&gt;0,Q52,SUM(Q53:Q75))</f>
        <v>0</v>
      </c>
      <c r="Q52" s="64">
        <v>0</v>
      </c>
      <c r="R52" s="66"/>
    </row>
    <row r="53" spans="2:18" s="8" customFormat="1" ht="15.75">
      <c r="B53" s="112"/>
      <c r="C53" s="6"/>
      <c r="D53" s="6"/>
      <c r="E53" s="6"/>
      <c r="F53" s="6"/>
      <c r="G53" s="5" t="s">
        <v>388</v>
      </c>
      <c r="H53" s="6"/>
      <c r="I53" s="6"/>
      <c r="J53" s="6"/>
      <c r="K53" s="27"/>
      <c r="L53" s="30"/>
      <c r="M53" s="78"/>
      <c r="N53" s="65"/>
      <c r="O53" s="65"/>
      <c r="P53" s="65"/>
      <c r="Q53" s="68">
        <v>0</v>
      </c>
      <c r="R53" s="66"/>
    </row>
    <row r="54" spans="2:18" s="8" customFormat="1" ht="15.75">
      <c r="B54" s="112"/>
      <c r="C54" s="6"/>
      <c r="D54" s="6"/>
      <c r="E54" s="6"/>
      <c r="F54" s="6"/>
      <c r="G54" s="5" t="s">
        <v>389</v>
      </c>
      <c r="H54" s="6"/>
      <c r="I54" s="6"/>
      <c r="J54" s="6"/>
      <c r="K54" s="27"/>
      <c r="L54" s="30"/>
      <c r="M54" s="78"/>
      <c r="N54" s="65"/>
      <c r="O54" s="65"/>
      <c r="P54" s="65"/>
      <c r="Q54" s="68">
        <v>0</v>
      </c>
      <c r="R54" s="80"/>
    </row>
    <row r="55" spans="2:18" s="8" customFormat="1" ht="15.75">
      <c r="B55" s="112"/>
      <c r="C55" s="6"/>
      <c r="D55" s="6"/>
      <c r="E55" s="6"/>
      <c r="F55" s="6"/>
      <c r="G55" s="5" t="s">
        <v>390</v>
      </c>
      <c r="H55" s="6"/>
      <c r="I55" s="6"/>
      <c r="J55" s="6"/>
      <c r="K55" s="27"/>
      <c r="L55" s="30"/>
      <c r="M55" s="78"/>
      <c r="N55" s="65"/>
      <c r="O55" s="65"/>
      <c r="P55" s="65"/>
      <c r="Q55" s="63">
        <f>IF(R55&gt;0,R55,SUM(R56:R59))</f>
        <v>0</v>
      </c>
      <c r="R55" s="274">
        <v>0</v>
      </c>
    </row>
    <row r="56" spans="2:18" s="8" customFormat="1" ht="15.75">
      <c r="B56" s="112"/>
      <c r="C56" s="6"/>
      <c r="D56" s="6"/>
      <c r="E56" s="6"/>
      <c r="F56" s="6"/>
      <c r="G56" s="6"/>
      <c r="H56" s="5" t="s">
        <v>391</v>
      </c>
      <c r="I56" s="6"/>
      <c r="J56" s="6"/>
      <c r="K56" s="27"/>
      <c r="L56" s="30"/>
      <c r="M56" s="78"/>
      <c r="N56" s="65"/>
      <c r="O56" s="65"/>
      <c r="P56" s="65"/>
      <c r="Q56" s="65"/>
      <c r="R56" s="69">
        <v>0</v>
      </c>
    </row>
    <row r="57" spans="2:18" s="8" customFormat="1" ht="15.75">
      <c r="B57" s="112"/>
      <c r="C57" s="6"/>
      <c r="D57" s="6"/>
      <c r="E57" s="6"/>
      <c r="F57" s="6"/>
      <c r="G57" s="6"/>
      <c r="H57" s="5" t="s">
        <v>392</v>
      </c>
      <c r="I57" s="6"/>
      <c r="J57" s="6"/>
      <c r="K57" s="27"/>
      <c r="L57" s="30"/>
      <c r="M57" s="78"/>
      <c r="N57" s="65"/>
      <c r="O57" s="65"/>
      <c r="P57" s="65"/>
      <c r="Q57" s="65"/>
      <c r="R57" s="69">
        <v>0</v>
      </c>
    </row>
    <row r="58" spans="2:18" s="8" customFormat="1" ht="15.75">
      <c r="B58" s="112"/>
      <c r="C58" s="6"/>
      <c r="D58" s="6"/>
      <c r="E58" s="6"/>
      <c r="F58" s="6"/>
      <c r="G58" s="6"/>
      <c r="H58" s="5" t="s">
        <v>393</v>
      </c>
      <c r="I58" s="6"/>
      <c r="J58" s="6"/>
      <c r="K58" s="27"/>
      <c r="L58" s="30"/>
      <c r="M58" s="78"/>
      <c r="N58" s="65"/>
      <c r="O58" s="65"/>
      <c r="P58" s="65"/>
      <c r="Q58" s="65"/>
      <c r="R58" s="69">
        <v>0</v>
      </c>
    </row>
    <row r="59" spans="2:18" s="8" customFormat="1" ht="15.75">
      <c r="B59" s="112"/>
      <c r="C59" s="6"/>
      <c r="D59" s="6"/>
      <c r="E59" s="6"/>
      <c r="F59" s="6"/>
      <c r="G59" s="6"/>
      <c r="H59" s="5" t="s">
        <v>394</v>
      </c>
      <c r="I59" s="6"/>
      <c r="J59" s="6"/>
      <c r="K59" s="27"/>
      <c r="L59" s="30"/>
      <c r="M59" s="78"/>
      <c r="N59" s="65"/>
      <c r="O59" s="65"/>
      <c r="P59" s="65"/>
      <c r="Q59" s="65"/>
      <c r="R59" s="217">
        <v>0</v>
      </c>
    </row>
    <row r="60" spans="2:18" s="8" customFormat="1" ht="15.75">
      <c r="B60" s="112"/>
      <c r="C60" s="6"/>
      <c r="D60" s="6"/>
      <c r="E60" s="6"/>
      <c r="F60" s="6"/>
      <c r="G60" s="5" t="s">
        <v>395</v>
      </c>
      <c r="H60" s="6"/>
      <c r="I60" s="6"/>
      <c r="J60" s="6"/>
      <c r="K60" s="27"/>
      <c r="L60" s="30"/>
      <c r="M60" s="78"/>
      <c r="N60" s="65"/>
      <c r="O60" s="65"/>
      <c r="P60" s="65"/>
      <c r="Q60" s="63">
        <f>IF(R60&gt;0,R60,SUM(R61:R64))</f>
        <v>0</v>
      </c>
      <c r="R60" s="274">
        <v>0</v>
      </c>
    </row>
    <row r="61" spans="2:18" s="8" customFormat="1" ht="15.75">
      <c r="B61" s="112"/>
      <c r="C61" s="6"/>
      <c r="D61" s="6"/>
      <c r="E61" s="6"/>
      <c r="F61" s="6"/>
      <c r="G61" s="6"/>
      <c r="H61" s="5" t="s">
        <v>396</v>
      </c>
      <c r="I61" s="6"/>
      <c r="J61" s="6"/>
      <c r="K61" s="27"/>
      <c r="L61" s="30"/>
      <c r="M61" s="78"/>
      <c r="N61" s="65"/>
      <c r="O61" s="65"/>
      <c r="P61" s="65"/>
      <c r="Q61" s="65"/>
      <c r="R61" s="69">
        <v>0</v>
      </c>
    </row>
    <row r="62" spans="2:18" s="8" customFormat="1" ht="15.75">
      <c r="B62" s="112"/>
      <c r="C62" s="6"/>
      <c r="D62" s="6"/>
      <c r="E62" s="6"/>
      <c r="F62" s="6"/>
      <c r="G62" s="6"/>
      <c r="H62" s="5" t="s">
        <v>397</v>
      </c>
      <c r="I62" s="6"/>
      <c r="J62" s="6"/>
      <c r="K62" s="27"/>
      <c r="L62" s="30"/>
      <c r="M62" s="78"/>
      <c r="N62" s="65"/>
      <c r="O62" s="65"/>
      <c r="P62" s="65"/>
      <c r="Q62" s="65"/>
      <c r="R62" s="69">
        <v>0</v>
      </c>
    </row>
    <row r="63" spans="2:18" s="8" customFormat="1" ht="15.75">
      <c r="B63" s="112"/>
      <c r="C63" s="6"/>
      <c r="D63" s="6"/>
      <c r="E63" s="6"/>
      <c r="F63" s="6"/>
      <c r="G63" s="6"/>
      <c r="H63" s="5" t="s">
        <v>398</v>
      </c>
      <c r="I63" s="6"/>
      <c r="J63" s="6"/>
      <c r="K63" s="27"/>
      <c r="L63" s="30"/>
      <c r="M63" s="78"/>
      <c r="N63" s="65"/>
      <c r="O63" s="65"/>
      <c r="P63" s="65"/>
      <c r="Q63" s="65"/>
      <c r="R63" s="69">
        <v>0</v>
      </c>
    </row>
    <row r="64" spans="2:18" s="8" customFormat="1" ht="15.75">
      <c r="B64" s="112"/>
      <c r="C64" s="6"/>
      <c r="D64" s="6"/>
      <c r="E64" s="6"/>
      <c r="F64" s="6"/>
      <c r="G64" s="6"/>
      <c r="H64" s="5" t="s">
        <v>399</v>
      </c>
      <c r="I64" s="6"/>
      <c r="J64" s="6"/>
      <c r="K64" s="27"/>
      <c r="L64" s="30"/>
      <c r="M64" s="78"/>
      <c r="N64" s="65"/>
      <c r="O64" s="65"/>
      <c r="P64" s="65"/>
      <c r="Q64" s="65"/>
      <c r="R64" s="217">
        <v>0</v>
      </c>
    </row>
    <row r="65" spans="2:18" s="8" customFormat="1" ht="15.75">
      <c r="B65" s="112"/>
      <c r="C65" s="6"/>
      <c r="D65" s="6"/>
      <c r="E65" s="6"/>
      <c r="F65" s="6"/>
      <c r="G65" s="5" t="s">
        <v>400</v>
      </c>
      <c r="H65" s="6"/>
      <c r="I65" s="6"/>
      <c r="J65" s="6"/>
      <c r="K65" s="27"/>
      <c r="L65" s="30"/>
      <c r="M65" s="78"/>
      <c r="N65" s="65"/>
      <c r="O65" s="65"/>
      <c r="P65" s="65"/>
      <c r="Q65" s="63">
        <f>IF(R65&gt;0,R65,SUM(R66:R68))</f>
        <v>0</v>
      </c>
      <c r="R65" s="274">
        <v>0</v>
      </c>
    </row>
    <row r="66" spans="2:18" s="8" customFormat="1" ht="15.75">
      <c r="B66" s="112"/>
      <c r="C66" s="6"/>
      <c r="D66" s="6"/>
      <c r="E66" s="6"/>
      <c r="F66" s="6"/>
      <c r="G66" s="6"/>
      <c r="H66" s="5" t="s">
        <v>401</v>
      </c>
      <c r="I66" s="6"/>
      <c r="J66" s="6"/>
      <c r="K66" s="27"/>
      <c r="L66" s="30"/>
      <c r="M66" s="78"/>
      <c r="N66" s="65"/>
      <c r="O66" s="65"/>
      <c r="P66" s="65"/>
      <c r="Q66" s="65"/>
      <c r="R66" s="69">
        <v>0</v>
      </c>
    </row>
    <row r="67" spans="2:18" s="8" customFormat="1" ht="15.75">
      <c r="B67" s="112"/>
      <c r="C67" s="6"/>
      <c r="D67" s="6"/>
      <c r="E67" s="6"/>
      <c r="F67" s="6"/>
      <c r="G67" s="6"/>
      <c r="H67" s="5" t="s">
        <v>402</v>
      </c>
      <c r="I67" s="6"/>
      <c r="J67" s="6"/>
      <c r="K67" s="27"/>
      <c r="L67" s="30"/>
      <c r="M67" s="78"/>
      <c r="N67" s="65"/>
      <c r="O67" s="65"/>
      <c r="P67" s="65"/>
      <c r="Q67" s="65"/>
      <c r="R67" s="69">
        <v>0</v>
      </c>
    </row>
    <row r="68" spans="2:18" s="8" customFormat="1" ht="15.75">
      <c r="B68" s="112"/>
      <c r="C68" s="6"/>
      <c r="D68" s="6"/>
      <c r="E68" s="6"/>
      <c r="F68" s="6"/>
      <c r="G68" s="6"/>
      <c r="H68" s="5" t="s">
        <v>403</v>
      </c>
      <c r="I68" s="6"/>
      <c r="J68" s="6"/>
      <c r="K68" s="27"/>
      <c r="L68" s="30"/>
      <c r="M68" s="78"/>
      <c r="N68" s="65"/>
      <c r="O68" s="65"/>
      <c r="P68" s="65"/>
      <c r="Q68" s="65"/>
      <c r="R68" s="69">
        <v>0</v>
      </c>
    </row>
    <row r="69" spans="2:18" s="8" customFormat="1" ht="15.75">
      <c r="B69" s="112"/>
      <c r="C69" s="6"/>
      <c r="D69" s="6"/>
      <c r="E69" s="6"/>
      <c r="F69" s="6"/>
      <c r="G69" s="5" t="s">
        <v>404</v>
      </c>
      <c r="H69" s="6"/>
      <c r="I69" s="6"/>
      <c r="J69" s="6"/>
      <c r="K69" s="27"/>
      <c r="L69" s="30"/>
      <c r="M69" s="78"/>
      <c r="N69" s="65"/>
      <c r="O69" s="65"/>
      <c r="P69" s="65"/>
      <c r="Q69" s="68">
        <v>0</v>
      </c>
      <c r="R69" s="66"/>
    </row>
    <row r="70" spans="2:18" s="8" customFormat="1" ht="15.75">
      <c r="B70" s="112"/>
      <c r="C70" s="6"/>
      <c r="D70" s="6"/>
      <c r="E70" s="6"/>
      <c r="F70" s="6"/>
      <c r="G70" s="5" t="s">
        <v>405</v>
      </c>
      <c r="H70" s="6"/>
      <c r="I70" s="6"/>
      <c r="J70" s="6"/>
      <c r="K70" s="27"/>
      <c r="L70" s="30"/>
      <c r="M70" s="78"/>
      <c r="N70" s="65"/>
      <c r="O70" s="65"/>
      <c r="P70" s="65"/>
      <c r="Q70" s="68">
        <v>0</v>
      </c>
      <c r="R70" s="66"/>
    </row>
    <row r="71" spans="2:18" s="8" customFormat="1" ht="15.75">
      <c r="B71" s="112"/>
      <c r="C71" s="6"/>
      <c r="D71" s="6"/>
      <c r="E71" s="6"/>
      <c r="F71" s="6"/>
      <c r="G71" s="5" t="s">
        <v>406</v>
      </c>
      <c r="H71" s="6"/>
      <c r="I71" s="6"/>
      <c r="J71" s="6"/>
      <c r="K71" s="27"/>
      <c r="L71" s="30"/>
      <c r="M71" s="78"/>
      <c r="N71" s="65"/>
      <c r="O71" s="65"/>
      <c r="P71" s="65"/>
      <c r="Q71" s="68">
        <v>0</v>
      </c>
      <c r="R71" s="66"/>
    </row>
    <row r="72" spans="2:18" s="8" customFormat="1" ht="15.75">
      <c r="B72" s="112"/>
      <c r="C72" s="6"/>
      <c r="D72" s="6"/>
      <c r="E72" s="6"/>
      <c r="F72" s="6"/>
      <c r="G72" s="5" t="s">
        <v>407</v>
      </c>
      <c r="H72" s="6"/>
      <c r="I72" s="6"/>
      <c r="J72" s="6"/>
      <c r="K72" s="27"/>
      <c r="L72" s="30"/>
      <c r="M72" s="78"/>
      <c r="N72" s="65"/>
      <c r="O72" s="65"/>
      <c r="P72" s="65"/>
      <c r="Q72" s="68">
        <v>0</v>
      </c>
      <c r="R72" s="66"/>
    </row>
    <row r="73" spans="2:18" s="8" customFormat="1" ht="15.75">
      <c r="B73" s="112"/>
      <c r="C73" s="6"/>
      <c r="D73" s="6"/>
      <c r="E73" s="6"/>
      <c r="F73" s="6"/>
      <c r="G73" s="5" t="s">
        <v>408</v>
      </c>
      <c r="H73" s="6"/>
      <c r="I73" s="6"/>
      <c r="J73" s="6"/>
      <c r="K73" s="27"/>
      <c r="L73" s="30"/>
      <c r="M73" s="78"/>
      <c r="N73" s="65"/>
      <c r="O73" s="65"/>
      <c r="P73" s="65"/>
      <c r="Q73" s="70">
        <v>0</v>
      </c>
      <c r="R73" s="66"/>
    </row>
    <row r="74" spans="2:18" s="8" customFormat="1" ht="15.75">
      <c r="B74" s="112"/>
      <c r="C74" s="6"/>
      <c r="D74" s="6"/>
      <c r="E74" s="6"/>
      <c r="F74" s="6"/>
      <c r="G74" s="5" t="s">
        <v>300</v>
      </c>
      <c r="H74" s="6"/>
      <c r="I74" s="6"/>
      <c r="J74" s="6"/>
      <c r="K74" s="27"/>
      <c r="L74" s="30"/>
      <c r="M74" s="78"/>
      <c r="N74" s="65"/>
      <c r="O74" s="65"/>
      <c r="P74" s="65"/>
      <c r="Q74" s="68">
        <v>0</v>
      </c>
      <c r="R74" s="66"/>
    </row>
    <row r="75" spans="2:18" s="8" customFormat="1" ht="15.75">
      <c r="B75" s="112"/>
      <c r="C75" s="6"/>
      <c r="D75" s="6"/>
      <c r="E75" s="6"/>
      <c r="F75" s="6"/>
      <c r="G75" s="5" t="s">
        <v>301</v>
      </c>
      <c r="H75" s="6"/>
      <c r="I75" s="6"/>
      <c r="J75" s="6"/>
      <c r="K75" s="27"/>
      <c r="L75" s="30"/>
      <c r="M75" s="78"/>
      <c r="N75" s="65"/>
      <c r="O75" s="65"/>
      <c r="P75" s="65"/>
      <c r="Q75" s="68">
        <v>0</v>
      </c>
      <c r="R75" s="66"/>
    </row>
    <row r="76" spans="2:18" s="8" customFormat="1" ht="15.75">
      <c r="B76" s="112"/>
      <c r="C76" s="6"/>
      <c r="D76" s="6"/>
      <c r="E76" s="6"/>
      <c r="F76" s="5" t="s">
        <v>409</v>
      </c>
      <c r="G76" s="6"/>
      <c r="H76" s="6"/>
      <c r="I76" s="6"/>
      <c r="J76" s="6"/>
      <c r="K76" s="27"/>
      <c r="L76" s="30"/>
      <c r="M76" s="78"/>
      <c r="N76" s="65"/>
      <c r="O76" s="216"/>
      <c r="P76" s="68">
        <v>0</v>
      </c>
      <c r="Q76" s="65"/>
      <c r="R76" s="66"/>
    </row>
    <row r="77" spans="2:18" s="8" customFormat="1" ht="15.75">
      <c r="B77" s="112"/>
      <c r="C77" s="6"/>
      <c r="D77" s="6" t="s">
        <v>72</v>
      </c>
      <c r="E77" s="6"/>
      <c r="F77" s="6"/>
      <c r="G77" s="6"/>
      <c r="H77" s="6"/>
      <c r="I77" s="6"/>
      <c r="J77" s="6"/>
      <c r="K77" s="27"/>
      <c r="L77" s="30"/>
      <c r="M77" s="78"/>
      <c r="N77" s="63">
        <f>IF(O77&gt;0,O77,SUM(O78:O152))</f>
        <v>0</v>
      </c>
      <c r="O77" s="64">
        <v>0</v>
      </c>
      <c r="P77" s="216"/>
      <c r="Q77" s="65"/>
      <c r="R77" s="66"/>
    </row>
    <row r="78" spans="2:18" s="8" customFormat="1" ht="25.5">
      <c r="B78" s="112"/>
      <c r="C78" s="6"/>
      <c r="D78" s="6"/>
      <c r="E78" s="5" t="s">
        <v>595</v>
      </c>
      <c r="F78" s="6"/>
      <c r="G78" s="6"/>
      <c r="H78" s="6"/>
      <c r="I78" s="6"/>
      <c r="J78" s="6"/>
      <c r="K78" s="27"/>
      <c r="L78" s="31">
        <v>1</v>
      </c>
      <c r="M78" s="78"/>
      <c r="N78" s="65"/>
      <c r="O78" s="63">
        <f>IF(P78&gt;0,P78,SUM(P79:P112))*L78</f>
        <v>0</v>
      </c>
      <c r="P78" s="64">
        <v>0</v>
      </c>
      <c r="Q78" s="247" t="s">
        <v>1</v>
      </c>
      <c r="R78" s="66"/>
    </row>
    <row r="79" spans="2:18" s="8" customFormat="1" ht="15.75">
      <c r="B79" s="112"/>
      <c r="C79" s="6"/>
      <c r="D79" s="6"/>
      <c r="E79" s="6"/>
      <c r="F79" s="5" t="s">
        <v>346</v>
      </c>
      <c r="G79" s="6"/>
      <c r="H79" s="6"/>
      <c r="I79" s="6"/>
      <c r="J79" s="6"/>
      <c r="K79" s="27"/>
      <c r="L79" s="30"/>
      <c r="M79" s="78"/>
      <c r="N79" s="65"/>
      <c r="O79" s="65"/>
      <c r="P79" s="63">
        <f>IF(Q79&gt;0,Q79,SUM(Q80:Q87))</f>
        <v>0</v>
      </c>
      <c r="Q79" s="64">
        <v>0</v>
      </c>
      <c r="R79" s="66"/>
    </row>
    <row r="80" spans="2:18" s="8" customFormat="1" ht="15.75">
      <c r="B80" s="112"/>
      <c r="C80" s="6"/>
      <c r="D80" s="6"/>
      <c r="E80" s="6"/>
      <c r="F80" s="6"/>
      <c r="G80" s="5" t="s">
        <v>347</v>
      </c>
      <c r="H80" s="6"/>
      <c r="I80" s="6"/>
      <c r="J80" s="6"/>
      <c r="K80" s="27"/>
      <c r="L80" s="30"/>
      <c r="M80" s="78"/>
      <c r="N80" s="65"/>
      <c r="O80" s="65"/>
      <c r="P80" s="65"/>
      <c r="Q80" s="68">
        <v>0</v>
      </c>
      <c r="R80" s="66"/>
    </row>
    <row r="81" spans="2:18" s="8" customFormat="1" ht="15.75">
      <c r="B81" s="112"/>
      <c r="C81" s="6"/>
      <c r="D81" s="6"/>
      <c r="E81" s="6"/>
      <c r="F81" s="6"/>
      <c r="G81" s="5" t="s">
        <v>348</v>
      </c>
      <c r="H81" s="6"/>
      <c r="I81" s="6"/>
      <c r="J81" s="6"/>
      <c r="K81" s="27"/>
      <c r="L81" s="30"/>
      <c r="M81" s="78"/>
      <c r="N81" s="65"/>
      <c r="O81" s="65"/>
      <c r="P81" s="65"/>
      <c r="Q81" s="68">
        <v>0</v>
      </c>
      <c r="R81" s="66"/>
    </row>
    <row r="82" spans="2:18" s="8" customFormat="1" ht="15.75">
      <c r="B82" s="112"/>
      <c r="C82" s="6"/>
      <c r="D82" s="6"/>
      <c r="E82" s="6"/>
      <c r="F82" s="6"/>
      <c r="G82" s="5" t="s">
        <v>349</v>
      </c>
      <c r="H82" s="6"/>
      <c r="I82" s="6"/>
      <c r="J82" s="6"/>
      <c r="K82" s="27"/>
      <c r="L82" s="30"/>
      <c r="M82" s="78"/>
      <c r="N82" s="65"/>
      <c r="O82" s="65"/>
      <c r="P82" s="65"/>
      <c r="Q82" s="68">
        <v>0</v>
      </c>
      <c r="R82" s="66"/>
    </row>
    <row r="83" spans="2:18" s="8" customFormat="1" ht="15.75">
      <c r="B83" s="112"/>
      <c r="C83" s="6"/>
      <c r="D83" s="6"/>
      <c r="E83" s="6"/>
      <c r="F83" s="6"/>
      <c r="G83" s="5" t="s">
        <v>350</v>
      </c>
      <c r="H83" s="6"/>
      <c r="I83" s="6"/>
      <c r="J83" s="6"/>
      <c r="K83" s="27"/>
      <c r="L83" s="30"/>
      <c r="M83" s="78"/>
      <c r="N83" s="65"/>
      <c r="O83" s="65"/>
      <c r="P83" s="65"/>
      <c r="Q83" s="68">
        <v>0</v>
      </c>
      <c r="R83" s="66"/>
    </row>
    <row r="84" spans="2:18" s="8" customFormat="1" ht="15.75">
      <c r="B84" s="112"/>
      <c r="C84" s="6"/>
      <c r="D84" s="6"/>
      <c r="E84" s="6"/>
      <c r="F84" s="6"/>
      <c r="G84" s="5" t="s">
        <v>351</v>
      </c>
      <c r="H84" s="6"/>
      <c r="I84" s="6"/>
      <c r="J84" s="6"/>
      <c r="K84" s="27"/>
      <c r="L84" s="30"/>
      <c r="M84" s="78"/>
      <c r="N84" s="65"/>
      <c r="O84" s="65"/>
      <c r="P84" s="65"/>
      <c r="Q84" s="68">
        <v>0</v>
      </c>
      <c r="R84" s="66"/>
    </row>
    <row r="85" spans="2:18" s="8" customFormat="1" ht="15.75">
      <c r="B85" s="112"/>
      <c r="C85" s="6"/>
      <c r="D85" s="6"/>
      <c r="E85" s="6"/>
      <c r="F85" s="6"/>
      <c r="G85" s="5" t="s">
        <v>352</v>
      </c>
      <c r="H85" s="6"/>
      <c r="I85" s="6"/>
      <c r="J85" s="6"/>
      <c r="K85" s="27"/>
      <c r="L85" s="30"/>
      <c r="M85" s="78"/>
      <c r="N85" s="65"/>
      <c r="O85" s="65"/>
      <c r="P85" s="65"/>
      <c r="Q85" s="68">
        <v>0</v>
      </c>
      <c r="R85" s="66"/>
    </row>
    <row r="86" spans="2:18" s="8" customFormat="1" ht="15.75">
      <c r="B86" s="112"/>
      <c r="C86" s="6"/>
      <c r="D86" s="6"/>
      <c r="E86" s="6"/>
      <c r="F86" s="6"/>
      <c r="G86" s="5" t="s">
        <v>353</v>
      </c>
      <c r="H86" s="6"/>
      <c r="I86" s="6"/>
      <c r="J86" s="6"/>
      <c r="K86" s="27"/>
      <c r="L86" s="30"/>
      <c r="M86" s="78"/>
      <c r="N86" s="65"/>
      <c r="O86" s="65"/>
      <c r="P86" s="65"/>
      <c r="Q86" s="68">
        <v>0</v>
      </c>
      <c r="R86" s="66"/>
    </row>
    <row r="87" spans="2:18" s="8" customFormat="1" ht="15.75">
      <c r="B87" s="112"/>
      <c r="C87" s="6"/>
      <c r="D87" s="6"/>
      <c r="E87" s="6"/>
      <c r="F87" s="6"/>
      <c r="G87" s="5" t="s">
        <v>354</v>
      </c>
      <c r="H87" s="6"/>
      <c r="I87" s="6"/>
      <c r="J87" s="6"/>
      <c r="K87" s="27"/>
      <c r="L87" s="30"/>
      <c r="M87" s="78"/>
      <c r="N87" s="65"/>
      <c r="O87" s="65"/>
      <c r="P87" s="65"/>
      <c r="Q87" s="215">
        <v>0</v>
      </c>
      <c r="R87" s="66"/>
    </row>
    <row r="88" spans="2:18" s="8" customFormat="1" ht="15.75">
      <c r="B88" s="112"/>
      <c r="C88" s="6"/>
      <c r="D88" s="6"/>
      <c r="E88" s="6"/>
      <c r="F88" s="5" t="s">
        <v>355</v>
      </c>
      <c r="G88" s="6"/>
      <c r="H88" s="6"/>
      <c r="I88" s="6"/>
      <c r="J88" s="6"/>
      <c r="K88" s="27"/>
      <c r="L88" s="30"/>
      <c r="M88" s="78"/>
      <c r="N88" s="65"/>
      <c r="O88" s="65"/>
      <c r="P88" s="63">
        <f>IF(Q88&gt;0,Q88,SUM(Q89:Q111))</f>
        <v>0</v>
      </c>
      <c r="Q88" s="64">
        <v>0</v>
      </c>
      <c r="R88" s="66"/>
    </row>
    <row r="89" spans="2:18" s="8" customFormat="1" ht="15.75">
      <c r="B89" s="112"/>
      <c r="C89" s="6"/>
      <c r="D89" s="6"/>
      <c r="E89" s="6"/>
      <c r="F89" s="6"/>
      <c r="G89" s="5" t="s">
        <v>356</v>
      </c>
      <c r="H89" s="6"/>
      <c r="I89" s="6"/>
      <c r="J89" s="6"/>
      <c r="K89" s="27"/>
      <c r="L89" s="30"/>
      <c r="M89" s="78"/>
      <c r="N89" s="65"/>
      <c r="O89" s="65"/>
      <c r="P89" s="65"/>
      <c r="Q89" s="68">
        <v>0</v>
      </c>
      <c r="R89" s="66"/>
    </row>
    <row r="90" spans="2:18" s="8" customFormat="1" ht="15.75">
      <c r="B90" s="112"/>
      <c r="C90" s="6"/>
      <c r="D90" s="6"/>
      <c r="E90" s="6"/>
      <c r="F90" s="6"/>
      <c r="G90" s="5" t="s">
        <v>357</v>
      </c>
      <c r="H90" s="6"/>
      <c r="I90" s="6"/>
      <c r="J90" s="6"/>
      <c r="K90" s="27"/>
      <c r="L90" s="30"/>
      <c r="M90" s="78"/>
      <c r="N90" s="65"/>
      <c r="O90" s="65"/>
      <c r="P90" s="65"/>
      <c r="Q90" s="68">
        <v>0</v>
      </c>
      <c r="R90" s="80"/>
    </row>
    <row r="91" spans="2:18" s="8" customFormat="1" ht="15.75">
      <c r="B91" s="112"/>
      <c r="C91" s="6"/>
      <c r="D91" s="6"/>
      <c r="E91" s="6"/>
      <c r="F91" s="6"/>
      <c r="G91" s="5" t="s">
        <v>358</v>
      </c>
      <c r="H91" s="6"/>
      <c r="I91" s="6"/>
      <c r="J91" s="6"/>
      <c r="K91" s="27"/>
      <c r="L91" s="30"/>
      <c r="M91" s="78"/>
      <c r="N91" s="65"/>
      <c r="O91" s="65"/>
      <c r="P91" s="65"/>
      <c r="Q91" s="63">
        <f>IF(R91&gt;0,R91,SUM(R92:R95))</f>
        <v>0</v>
      </c>
      <c r="R91" s="274">
        <v>0</v>
      </c>
    </row>
    <row r="92" spans="2:18" s="8" customFormat="1" ht="15.75">
      <c r="B92" s="112"/>
      <c r="C92" s="6"/>
      <c r="D92" s="6"/>
      <c r="E92" s="6"/>
      <c r="F92" s="6"/>
      <c r="G92" s="6"/>
      <c r="H92" s="5" t="s">
        <v>359</v>
      </c>
      <c r="I92" s="6"/>
      <c r="J92" s="6"/>
      <c r="K92" s="27"/>
      <c r="L92" s="30"/>
      <c r="M92" s="78"/>
      <c r="N92" s="65"/>
      <c r="O92" s="65"/>
      <c r="P92" s="65"/>
      <c r="Q92" s="65"/>
      <c r="R92" s="69">
        <v>0</v>
      </c>
    </row>
    <row r="93" spans="2:18" s="8" customFormat="1" ht="15.75">
      <c r="B93" s="112"/>
      <c r="C93" s="6"/>
      <c r="D93" s="6"/>
      <c r="E93" s="6"/>
      <c r="F93" s="6"/>
      <c r="G93" s="6"/>
      <c r="H93" s="5" t="s">
        <v>360</v>
      </c>
      <c r="I93" s="6"/>
      <c r="J93" s="6"/>
      <c r="K93" s="27"/>
      <c r="L93" s="30"/>
      <c r="M93" s="78"/>
      <c r="N93" s="65"/>
      <c r="O93" s="65"/>
      <c r="P93" s="65"/>
      <c r="Q93" s="65"/>
      <c r="R93" s="69">
        <v>0</v>
      </c>
    </row>
    <row r="94" spans="2:18" s="8" customFormat="1" ht="15.75">
      <c r="B94" s="112"/>
      <c r="C94" s="6"/>
      <c r="D94" s="6"/>
      <c r="E94" s="6"/>
      <c r="F94" s="6"/>
      <c r="G94" s="6"/>
      <c r="H94" s="5" t="s">
        <v>361</v>
      </c>
      <c r="I94" s="6"/>
      <c r="J94" s="6"/>
      <c r="K94" s="27"/>
      <c r="L94" s="30"/>
      <c r="M94" s="78"/>
      <c r="N94" s="65"/>
      <c r="O94" s="65"/>
      <c r="P94" s="65"/>
      <c r="Q94" s="65"/>
      <c r="R94" s="69">
        <v>0</v>
      </c>
    </row>
    <row r="95" spans="2:18" s="8" customFormat="1" ht="15.75">
      <c r="B95" s="112"/>
      <c r="C95" s="6"/>
      <c r="D95" s="6"/>
      <c r="E95" s="6"/>
      <c r="F95" s="6"/>
      <c r="G95" s="6"/>
      <c r="H95" s="5" t="s">
        <v>362</v>
      </c>
      <c r="I95" s="6"/>
      <c r="J95" s="6"/>
      <c r="K95" s="27"/>
      <c r="L95" s="30"/>
      <c r="M95" s="78"/>
      <c r="N95" s="65"/>
      <c r="O95" s="65"/>
      <c r="P95" s="65"/>
      <c r="Q95" s="65"/>
      <c r="R95" s="217">
        <v>0</v>
      </c>
    </row>
    <row r="96" spans="2:18" s="8" customFormat="1" ht="15.75">
      <c r="B96" s="112"/>
      <c r="C96" s="6"/>
      <c r="D96" s="6"/>
      <c r="E96" s="6"/>
      <c r="F96" s="6"/>
      <c r="G96" s="5" t="s">
        <v>363</v>
      </c>
      <c r="H96" s="6"/>
      <c r="I96" s="6"/>
      <c r="J96" s="6"/>
      <c r="K96" s="27"/>
      <c r="L96" s="30"/>
      <c r="M96" s="78"/>
      <c r="N96" s="65"/>
      <c r="O96" s="65"/>
      <c r="P96" s="65"/>
      <c r="Q96" s="63">
        <f>IF(R96&gt;0,R96,SUM(R97:R100))</f>
        <v>0</v>
      </c>
      <c r="R96" s="274">
        <v>0</v>
      </c>
    </row>
    <row r="97" spans="2:18" s="8" customFormat="1" ht="15.75">
      <c r="B97" s="112"/>
      <c r="C97" s="6"/>
      <c r="D97" s="6"/>
      <c r="E97" s="6"/>
      <c r="F97" s="6"/>
      <c r="G97" s="6"/>
      <c r="H97" s="5" t="s">
        <v>364</v>
      </c>
      <c r="I97" s="6"/>
      <c r="J97" s="6"/>
      <c r="K97" s="27"/>
      <c r="L97" s="30"/>
      <c r="M97" s="78"/>
      <c r="N97" s="65"/>
      <c r="O97" s="65"/>
      <c r="P97" s="65"/>
      <c r="Q97" s="65"/>
      <c r="R97" s="69">
        <v>0</v>
      </c>
    </row>
    <row r="98" spans="2:18" s="8" customFormat="1" ht="15.75">
      <c r="B98" s="112"/>
      <c r="C98" s="6"/>
      <c r="D98" s="6"/>
      <c r="E98" s="6"/>
      <c r="F98" s="6"/>
      <c r="G98" s="6"/>
      <c r="H98" s="5" t="s">
        <v>365</v>
      </c>
      <c r="I98" s="6"/>
      <c r="J98" s="6"/>
      <c r="K98" s="27"/>
      <c r="L98" s="30"/>
      <c r="M98" s="78"/>
      <c r="N98" s="65"/>
      <c r="O98" s="65"/>
      <c r="P98" s="65"/>
      <c r="Q98" s="65"/>
      <c r="R98" s="69">
        <v>0</v>
      </c>
    </row>
    <row r="99" spans="2:18" s="8" customFormat="1" ht="15.75">
      <c r="B99" s="112"/>
      <c r="C99" s="6"/>
      <c r="D99" s="6"/>
      <c r="E99" s="6"/>
      <c r="F99" s="6"/>
      <c r="G99" s="6"/>
      <c r="H99" s="5" t="s">
        <v>366</v>
      </c>
      <c r="I99" s="6"/>
      <c r="J99" s="6"/>
      <c r="K99" s="27"/>
      <c r="L99" s="30"/>
      <c r="M99" s="78"/>
      <c r="N99" s="65"/>
      <c r="O99" s="65"/>
      <c r="P99" s="65"/>
      <c r="Q99" s="65"/>
      <c r="R99" s="69">
        <v>0</v>
      </c>
    </row>
    <row r="100" spans="2:18" s="8" customFormat="1" ht="15.75">
      <c r="B100" s="112"/>
      <c r="C100" s="6"/>
      <c r="D100" s="6"/>
      <c r="E100" s="6"/>
      <c r="F100" s="6"/>
      <c r="G100" s="6"/>
      <c r="H100" s="5" t="s">
        <v>367</v>
      </c>
      <c r="I100" s="6"/>
      <c r="J100" s="6"/>
      <c r="K100" s="27"/>
      <c r="L100" s="30"/>
      <c r="M100" s="78"/>
      <c r="N100" s="65"/>
      <c r="O100" s="65"/>
      <c r="P100" s="65"/>
      <c r="Q100" s="65"/>
      <c r="R100" s="217">
        <v>0</v>
      </c>
    </row>
    <row r="101" spans="2:18" s="8" customFormat="1" ht="15.75">
      <c r="B101" s="112"/>
      <c r="C101" s="6"/>
      <c r="D101" s="6"/>
      <c r="E101" s="6"/>
      <c r="F101" s="6"/>
      <c r="G101" s="5" t="s">
        <v>368</v>
      </c>
      <c r="H101" s="6"/>
      <c r="I101" s="6"/>
      <c r="J101" s="6"/>
      <c r="K101" s="27"/>
      <c r="L101" s="30"/>
      <c r="M101" s="78"/>
      <c r="N101" s="65"/>
      <c r="O101" s="65"/>
      <c r="P101" s="65"/>
      <c r="Q101" s="63">
        <f>IF(R101&gt;0,R101,SUM(R102:R104))</f>
        <v>0</v>
      </c>
      <c r="R101" s="64">
        <v>0</v>
      </c>
    </row>
    <row r="102" spans="2:18" s="8" customFormat="1" ht="15.75">
      <c r="B102" s="112"/>
      <c r="C102" s="6"/>
      <c r="D102" s="6"/>
      <c r="E102" s="6"/>
      <c r="F102" s="6"/>
      <c r="G102" s="6"/>
      <c r="H102" s="5" t="s">
        <v>369</v>
      </c>
      <c r="I102" s="6"/>
      <c r="J102" s="6"/>
      <c r="K102" s="27"/>
      <c r="L102" s="30"/>
      <c r="M102" s="78"/>
      <c r="N102" s="65"/>
      <c r="O102" s="65"/>
      <c r="P102" s="65"/>
      <c r="Q102" s="65"/>
      <c r="R102" s="69">
        <v>0</v>
      </c>
    </row>
    <row r="103" spans="2:18" s="8" customFormat="1" ht="15.75">
      <c r="B103" s="112"/>
      <c r="C103" s="6"/>
      <c r="D103" s="6"/>
      <c r="E103" s="6"/>
      <c r="F103" s="6"/>
      <c r="G103" s="6"/>
      <c r="H103" s="5" t="s">
        <v>370</v>
      </c>
      <c r="I103" s="6"/>
      <c r="J103" s="6"/>
      <c r="K103" s="27"/>
      <c r="L103" s="30"/>
      <c r="M103" s="78"/>
      <c r="N103" s="65"/>
      <c r="O103" s="65"/>
      <c r="P103" s="65"/>
      <c r="Q103" s="65"/>
      <c r="R103" s="69">
        <v>0</v>
      </c>
    </row>
    <row r="104" spans="2:18" s="8" customFormat="1" ht="15.75">
      <c r="B104" s="112"/>
      <c r="C104" s="6"/>
      <c r="D104" s="6"/>
      <c r="E104" s="6"/>
      <c r="F104" s="6"/>
      <c r="G104" s="6"/>
      <c r="H104" s="5" t="s">
        <v>371</v>
      </c>
      <c r="I104" s="6"/>
      <c r="J104" s="6"/>
      <c r="K104" s="27"/>
      <c r="L104" s="30"/>
      <c r="M104" s="78"/>
      <c r="N104" s="65"/>
      <c r="O104" s="65"/>
      <c r="P104" s="65"/>
      <c r="Q104" s="65"/>
      <c r="R104" s="69">
        <v>0</v>
      </c>
    </row>
    <row r="105" spans="2:18" s="8" customFormat="1" ht="15.75">
      <c r="B105" s="112"/>
      <c r="C105" s="6"/>
      <c r="D105" s="6"/>
      <c r="E105" s="6"/>
      <c r="F105" s="6"/>
      <c r="G105" s="5" t="s">
        <v>372</v>
      </c>
      <c r="H105" s="6"/>
      <c r="I105" s="6"/>
      <c r="J105" s="6"/>
      <c r="K105" s="27"/>
      <c r="L105" s="30"/>
      <c r="M105" s="78"/>
      <c r="N105" s="65"/>
      <c r="O105" s="65"/>
      <c r="P105" s="65"/>
      <c r="Q105" s="68">
        <v>0</v>
      </c>
      <c r="R105" s="66"/>
    </row>
    <row r="106" spans="2:18" s="8" customFormat="1" ht="15.75">
      <c r="B106" s="112"/>
      <c r="C106" s="6"/>
      <c r="D106" s="6"/>
      <c r="E106" s="6"/>
      <c r="F106" s="6"/>
      <c r="G106" s="5" t="s">
        <v>373</v>
      </c>
      <c r="H106" s="6"/>
      <c r="I106" s="6"/>
      <c r="J106" s="6"/>
      <c r="K106" s="27"/>
      <c r="L106" s="30"/>
      <c r="M106" s="78"/>
      <c r="N106" s="65"/>
      <c r="O106" s="65"/>
      <c r="P106" s="65"/>
      <c r="Q106" s="68">
        <v>0</v>
      </c>
      <c r="R106" s="66"/>
    </row>
    <row r="107" spans="2:18" s="8" customFormat="1" ht="15.75">
      <c r="B107" s="112"/>
      <c r="C107" s="6"/>
      <c r="D107" s="6"/>
      <c r="E107" s="6"/>
      <c r="F107" s="6"/>
      <c r="G107" s="5" t="s">
        <v>374</v>
      </c>
      <c r="H107" s="6"/>
      <c r="I107" s="6"/>
      <c r="J107" s="6"/>
      <c r="K107" s="27"/>
      <c r="L107" s="30"/>
      <c r="M107" s="78"/>
      <c r="N107" s="65"/>
      <c r="O107" s="65"/>
      <c r="P107" s="65"/>
      <c r="Q107" s="68">
        <v>0</v>
      </c>
      <c r="R107" s="66"/>
    </row>
    <row r="108" spans="2:18" s="8" customFormat="1" ht="15.75">
      <c r="B108" s="112"/>
      <c r="C108" s="6"/>
      <c r="D108" s="6"/>
      <c r="E108" s="6"/>
      <c r="F108" s="6"/>
      <c r="G108" s="5" t="s">
        <v>375</v>
      </c>
      <c r="H108" s="6"/>
      <c r="I108" s="6"/>
      <c r="J108" s="6"/>
      <c r="K108" s="27"/>
      <c r="L108" s="30"/>
      <c r="M108" s="78"/>
      <c r="N108" s="65"/>
      <c r="O108" s="65"/>
      <c r="P108" s="65"/>
      <c r="Q108" s="68">
        <v>0</v>
      </c>
      <c r="R108" s="66"/>
    </row>
    <row r="109" spans="2:18" s="8" customFormat="1" ht="15.75">
      <c r="B109" s="112"/>
      <c r="C109" s="6"/>
      <c r="D109" s="6"/>
      <c r="E109" s="6"/>
      <c r="F109" s="6"/>
      <c r="G109" s="5" t="s">
        <v>376</v>
      </c>
      <c r="H109" s="6"/>
      <c r="I109" s="6"/>
      <c r="J109" s="6"/>
      <c r="K109" s="27"/>
      <c r="L109" s="30"/>
      <c r="M109" s="78"/>
      <c r="N109" s="65"/>
      <c r="O109" s="65"/>
      <c r="P109" s="65"/>
      <c r="Q109" s="68">
        <v>0</v>
      </c>
      <c r="R109" s="66"/>
    </row>
    <row r="110" spans="2:18" s="8" customFormat="1" ht="15.75">
      <c r="B110" s="112"/>
      <c r="C110" s="6"/>
      <c r="D110" s="6"/>
      <c r="E110" s="6"/>
      <c r="F110" s="6"/>
      <c r="G110" s="5" t="s">
        <v>302</v>
      </c>
      <c r="H110" s="6"/>
      <c r="I110" s="6"/>
      <c r="J110" s="6"/>
      <c r="K110" s="27"/>
      <c r="L110" s="30"/>
      <c r="M110" s="78"/>
      <c r="N110" s="65"/>
      <c r="O110" s="65"/>
      <c r="P110" s="65"/>
      <c r="Q110" s="68">
        <v>0</v>
      </c>
      <c r="R110" s="66"/>
    </row>
    <row r="111" spans="2:18" s="8" customFormat="1" ht="15.75">
      <c r="B111" s="112"/>
      <c r="C111" s="6"/>
      <c r="D111" s="6"/>
      <c r="E111" s="6"/>
      <c r="F111" s="6"/>
      <c r="G111" s="5" t="s">
        <v>303</v>
      </c>
      <c r="H111" s="6"/>
      <c r="I111" s="6"/>
      <c r="J111" s="6"/>
      <c r="K111" s="27"/>
      <c r="L111" s="30"/>
      <c r="M111" s="78"/>
      <c r="N111" s="65"/>
      <c r="O111" s="65"/>
      <c r="P111" s="65"/>
      <c r="Q111" s="68">
        <v>0</v>
      </c>
      <c r="R111" s="66"/>
    </row>
    <row r="112" spans="2:18" s="8" customFormat="1" ht="15.75">
      <c r="B112" s="112"/>
      <c r="C112" s="6"/>
      <c r="D112" s="6"/>
      <c r="E112" s="6"/>
      <c r="F112" s="5" t="s">
        <v>377</v>
      </c>
      <c r="G112" s="6"/>
      <c r="H112" s="6"/>
      <c r="I112" s="6"/>
      <c r="J112" s="6"/>
      <c r="K112" s="27"/>
      <c r="L112" s="30"/>
      <c r="M112" s="78"/>
      <c r="N112" s="65"/>
      <c r="O112" s="65"/>
      <c r="P112" s="215">
        <v>0</v>
      </c>
      <c r="Q112" s="65"/>
      <c r="R112" s="66"/>
    </row>
    <row r="113" spans="2:18" s="8" customFormat="1" ht="25.5">
      <c r="B113" s="112"/>
      <c r="C113" s="6"/>
      <c r="D113" s="6"/>
      <c r="E113" s="5" t="s">
        <v>596</v>
      </c>
      <c r="F113" s="6"/>
      <c r="G113" s="6"/>
      <c r="H113" s="6"/>
      <c r="I113" s="6"/>
      <c r="J113" s="6"/>
      <c r="K113" s="27"/>
      <c r="L113" s="31">
        <v>1</v>
      </c>
      <c r="M113" s="78"/>
      <c r="N113" s="65"/>
      <c r="O113" s="63">
        <f>IF(P113&gt;0,P113,SUM(P114:P147))*L113</f>
        <v>0</v>
      </c>
      <c r="P113" s="64">
        <v>0</v>
      </c>
      <c r="Q113" s="247" t="s">
        <v>1</v>
      </c>
      <c r="R113" s="66"/>
    </row>
    <row r="114" spans="2:18" s="8" customFormat="1" ht="15.75">
      <c r="B114" s="112"/>
      <c r="C114" s="6"/>
      <c r="D114" s="6"/>
      <c r="E114" s="6"/>
      <c r="F114" s="5" t="s">
        <v>410</v>
      </c>
      <c r="G114" s="6"/>
      <c r="H114" s="6"/>
      <c r="I114" s="6"/>
      <c r="J114" s="6"/>
      <c r="K114" s="27"/>
      <c r="L114" s="30"/>
      <c r="M114" s="78"/>
      <c r="N114" s="65"/>
      <c r="O114" s="65"/>
      <c r="P114" s="63">
        <f>IF(Q114&gt;0,Q114,SUM(Q115:Q122))</f>
        <v>0</v>
      </c>
      <c r="Q114" s="64">
        <v>0</v>
      </c>
      <c r="R114" s="66"/>
    </row>
    <row r="115" spans="2:18" s="8" customFormat="1" ht="15.75">
      <c r="B115" s="112"/>
      <c r="C115" s="6"/>
      <c r="D115" s="6"/>
      <c r="E115" s="6"/>
      <c r="F115" s="6"/>
      <c r="G115" s="5" t="s">
        <v>411</v>
      </c>
      <c r="H115" s="6"/>
      <c r="I115" s="6"/>
      <c r="J115" s="6"/>
      <c r="K115" s="27"/>
      <c r="L115" s="30"/>
      <c r="M115" s="78"/>
      <c r="N115" s="65"/>
      <c r="O115" s="65"/>
      <c r="P115" s="65"/>
      <c r="Q115" s="68">
        <v>0</v>
      </c>
      <c r="R115" s="66"/>
    </row>
    <row r="116" spans="2:18" s="8" customFormat="1" ht="15.75">
      <c r="B116" s="112"/>
      <c r="C116" s="6"/>
      <c r="D116" s="6"/>
      <c r="E116" s="6"/>
      <c r="F116" s="6"/>
      <c r="G116" s="5" t="s">
        <v>412</v>
      </c>
      <c r="H116" s="6"/>
      <c r="I116" s="6"/>
      <c r="J116" s="6"/>
      <c r="K116" s="27"/>
      <c r="L116" s="30"/>
      <c r="M116" s="78"/>
      <c r="N116" s="65"/>
      <c r="O116" s="65"/>
      <c r="P116" s="65"/>
      <c r="Q116" s="68">
        <v>0</v>
      </c>
      <c r="R116" s="66"/>
    </row>
    <row r="117" spans="2:18" s="8" customFormat="1" ht="15.75">
      <c r="B117" s="112"/>
      <c r="C117" s="6"/>
      <c r="D117" s="6"/>
      <c r="E117" s="6"/>
      <c r="F117" s="6"/>
      <c r="G117" s="5" t="s">
        <v>413</v>
      </c>
      <c r="H117" s="6"/>
      <c r="I117" s="6"/>
      <c r="J117" s="6"/>
      <c r="K117" s="27"/>
      <c r="L117" s="30"/>
      <c r="M117" s="78"/>
      <c r="N117" s="65"/>
      <c r="O117" s="65"/>
      <c r="P117" s="65"/>
      <c r="Q117" s="68">
        <v>0</v>
      </c>
      <c r="R117" s="66"/>
    </row>
    <row r="118" spans="2:18" s="8" customFormat="1" ht="15.75">
      <c r="B118" s="112"/>
      <c r="C118" s="6"/>
      <c r="D118" s="6"/>
      <c r="E118" s="6"/>
      <c r="F118" s="6"/>
      <c r="G118" s="5" t="s">
        <v>414</v>
      </c>
      <c r="H118" s="6"/>
      <c r="I118" s="6"/>
      <c r="J118" s="6"/>
      <c r="K118" s="27"/>
      <c r="L118" s="30"/>
      <c r="M118" s="78"/>
      <c r="N118" s="65"/>
      <c r="O118" s="65"/>
      <c r="P118" s="65"/>
      <c r="Q118" s="68">
        <v>0</v>
      </c>
      <c r="R118" s="66"/>
    </row>
    <row r="119" spans="2:18" s="8" customFormat="1" ht="15.75">
      <c r="B119" s="112"/>
      <c r="C119" s="6"/>
      <c r="D119" s="6"/>
      <c r="E119" s="6"/>
      <c r="F119" s="6"/>
      <c r="G119" s="5" t="s">
        <v>415</v>
      </c>
      <c r="H119" s="6"/>
      <c r="I119" s="6"/>
      <c r="J119" s="6"/>
      <c r="K119" s="27"/>
      <c r="L119" s="30"/>
      <c r="M119" s="78"/>
      <c r="N119" s="65"/>
      <c r="O119" s="65"/>
      <c r="P119" s="65"/>
      <c r="Q119" s="68">
        <v>0</v>
      </c>
      <c r="R119" s="66"/>
    </row>
    <row r="120" spans="2:18" s="8" customFormat="1" ht="15.75">
      <c r="B120" s="112"/>
      <c r="C120" s="6"/>
      <c r="D120" s="6"/>
      <c r="E120" s="6"/>
      <c r="F120" s="6"/>
      <c r="G120" s="5" t="s">
        <v>416</v>
      </c>
      <c r="H120" s="6"/>
      <c r="I120" s="6"/>
      <c r="J120" s="6"/>
      <c r="K120" s="27"/>
      <c r="L120" s="30"/>
      <c r="M120" s="78"/>
      <c r="N120" s="65"/>
      <c r="O120" s="65"/>
      <c r="P120" s="65"/>
      <c r="Q120" s="68">
        <v>0</v>
      </c>
      <c r="R120" s="66"/>
    </row>
    <row r="121" spans="2:18" s="8" customFormat="1" ht="15.75">
      <c r="B121" s="112"/>
      <c r="C121" s="6"/>
      <c r="D121" s="6"/>
      <c r="E121" s="6"/>
      <c r="F121" s="6"/>
      <c r="G121" s="5" t="s">
        <v>417</v>
      </c>
      <c r="H121" s="6"/>
      <c r="I121" s="6"/>
      <c r="J121" s="6"/>
      <c r="K121" s="27"/>
      <c r="L121" s="30"/>
      <c r="M121" s="78"/>
      <c r="N121" s="65"/>
      <c r="O121" s="65"/>
      <c r="P121" s="65"/>
      <c r="Q121" s="68">
        <v>0</v>
      </c>
      <c r="R121" s="66"/>
    </row>
    <row r="122" spans="2:18" s="8" customFormat="1" ht="15.75">
      <c r="B122" s="112"/>
      <c r="C122" s="6"/>
      <c r="D122" s="6"/>
      <c r="E122" s="6"/>
      <c r="F122" s="6"/>
      <c r="G122" s="5" t="s">
        <v>418</v>
      </c>
      <c r="H122" s="6"/>
      <c r="I122" s="6"/>
      <c r="J122" s="6"/>
      <c r="K122" s="27"/>
      <c r="L122" s="30"/>
      <c r="M122" s="78"/>
      <c r="N122" s="65"/>
      <c r="O122" s="65"/>
      <c r="P122" s="65"/>
      <c r="Q122" s="215">
        <v>0</v>
      </c>
      <c r="R122" s="66"/>
    </row>
    <row r="123" spans="2:18" s="8" customFormat="1" ht="15.75">
      <c r="B123" s="112"/>
      <c r="C123" s="6"/>
      <c r="D123" s="6"/>
      <c r="E123" s="6"/>
      <c r="F123" s="5" t="s">
        <v>419</v>
      </c>
      <c r="G123" s="6"/>
      <c r="H123" s="6"/>
      <c r="I123" s="6"/>
      <c r="J123" s="6"/>
      <c r="K123" s="27"/>
      <c r="L123" s="30"/>
      <c r="M123" s="78"/>
      <c r="N123" s="65"/>
      <c r="O123" s="65"/>
      <c r="P123" s="63">
        <f>IF(Q123&gt;0,Q123,SUM(Q124:Q146))</f>
        <v>0</v>
      </c>
      <c r="Q123" s="64">
        <v>0</v>
      </c>
      <c r="R123" s="66"/>
    </row>
    <row r="124" spans="2:18" s="8" customFormat="1" ht="15.75">
      <c r="B124" s="112"/>
      <c r="C124" s="6"/>
      <c r="D124" s="6"/>
      <c r="E124" s="6"/>
      <c r="F124" s="6"/>
      <c r="G124" s="5" t="s">
        <v>420</v>
      </c>
      <c r="H124" s="6"/>
      <c r="I124" s="6"/>
      <c r="J124" s="6"/>
      <c r="K124" s="27"/>
      <c r="L124" s="30"/>
      <c r="M124" s="78"/>
      <c r="N124" s="65"/>
      <c r="O124" s="65"/>
      <c r="P124" s="65"/>
      <c r="Q124" s="68">
        <v>0</v>
      </c>
      <c r="R124" s="66"/>
    </row>
    <row r="125" spans="2:18" s="8" customFormat="1" ht="15.75">
      <c r="B125" s="112"/>
      <c r="C125" s="6"/>
      <c r="D125" s="6"/>
      <c r="E125" s="6"/>
      <c r="F125" s="6"/>
      <c r="G125" s="5" t="s">
        <v>421</v>
      </c>
      <c r="H125" s="6"/>
      <c r="I125" s="6"/>
      <c r="J125" s="6"/>
      <c r="K125" s="27"/>
      <c r="L125" s="30"/>
      <c r="M125" s="78"/>
      <c r="N125" s="65"/>
      <c r="O125" s="65"/>
      <c r="P125" s="65"/>
      <c r="Q125" s="68">
        <v>0</v>
      </c>
      <c r="R125" s="80"/>
    </row>
    <row r="126" spans="2:18" s="8" customFormat="1" ht="15.75">
      <c r="B126" s="112"/>
      <c r="C126" s="6"/>
      <c r="D126" s="6"/>
      <c r="E126" s="6"/>
      <c r="F126" s="6"/>
      <c r="G126" s="5" t="s">
        <v>422</v>
      </c>
      <c r="H126" s="6"/>
      <c r="I126" s="6"/>
      <c r="J126" s="6"/>
      <c r="K126" s="27"/>
      <c r="L126" s="30"/>
      <c r="M126" s="78"/>
      <c r="N126" s="65"/>
      <c r="O126" s="65"/>
      <c r="P126" s="65"/>
      <c r="Q126" s="63">
        <f>IF(R126&gt;0,R126,SUM(R127:R130))</f>
        <v>0</v>
      </c>
      <c r="R126" s="274">
        <v>0</v>
      </c>
    </row>
    <row r="127" spans="2:18" s="8" customFormat="1" ht="15.75">
      <c r="B127" s="112"/>
      <c r="C127" s="6"/>
      <c r="D127" s="6"/>
      <c r="E127" s="6"/>
      <c r="F127" s="6"/>
      <c r="G127" s="6"/>
      <c r="H127" s="5" t="s">
        <v>423</v>
      </c>
      <c r="I127" s="6"/>
      <c r="J127" s="6"/>
      <c r="K127" s="27"/>
      <c r="L127" s="30"/>
      <c r="M127" s="78"/>
      <c r="N127" s="65"/>
      <c r="O127" s="65"/>
      <c r="P127" s="65"/>
      <c r="Q127" s="65"/>
      <c r="R127" s="69">
        <v>0</v>
      </c>
    </row>
    <row r="128" spans="2:18" s="8" customFormat="1" ht="15.75">
      <c r="B128" s="112"/>
      <c r="C128" s="6"/>
      <c r="D128" s="6"/>
      <c r="E128" s="6"/>
      <c r="F128" s="6"/>
      <c r="G128" s="6"/>
      <c r="H128" s="5" t="s">
        <v>424</v>
      </c>
      <c r="I128" s="6"/>
      <c r="J128" s="6"/>
      <c r="K128" s="27"/>
      <c r="L128" s="30"/>
      <c r="M128" s="78"/>
      <c r="N128" s="65"/>
      <c r="O128" s="65"/>
      <c r="P128" s="65"/>
      <c r="Q128" s="65"/>
      <c r="R128" s="69">
        <v>0</v>
      </c>
    </row>
    <row r="129" spans="2:18" s="8" customFormat="1" ht="15.75">
      <c r="B129" s="112"/>
      <c r="C129" s="6"/>
      <c r="D129" s="6"/>
      <c r="E129" s="6"/>
      <c r="F129" s="6"/>
      <c r="G129" s="6"/>
      <c r="H129" s="5" t="s">
        <v>425</v>
      </c>
      <c r="I129" s="6"/>
      <c r="J129" s="6"/>
      <c r="K129" s="27"/>
      <c r="L129" s="30"/>
      <c r="M129" s="78"/>
      <c r="N129" s="65"/>
      <c r="O129" s="65"/>
      <c r="P129" s="65"/>
      <c r="Q129" s="65"/>
      <c r="R129" s="69">
        <v>0</v>
      </c>
    </row>
    <row r="130" spans="2:18" s="8" customFormat="1" ht="15.75">
      <c r="B130" s="112"/>
      <c r="C130" s="6"/>
      <c r="D130" s="6"/>
      <c r="E130" s="6"/>
      <c r="F130" s="6"/>
      <c r="G130" s="6"/>
      <c r="H130" s="5" t="s">
        <v>426</v>
      </c>
      <c r="I130" s="6"/>
      <c r="J130" s="6"/>
      <c r="K130" s="27"/>
      <c r="L130" s="30"/>
      <c r="M130" s="78"/>
      <c r="N130" s="65"/>
      <c r="O130" s="65"/>
      <c r="P130" s="65"/>
      <c r="Q130" s="65"/>
      <c r="R130" s="217">
        <v>0</v>
      </c>
    </row>
    <row r="131" spans="2:18" s="8" customFormat="1" ht="15.75">
      <c r="B131" s="112"/>
      <c r="C131" s="6"/>
      <c r="D131" s="6"/>
      <c r="E131" s="6"/>
      <c r="F131" s="6"/>
      <c r="G131" s="5" t="s">
        <v>427</v>
      </c>
      <c r="H131" s="6"/>
      <c r="I131" s="6"/>
      <c r="J131" s="6"/>
      <c r="K131" s="27"/>
      <c r="L131" s="30"/>
      <c r="M131" s="78"/>
      <c r="N131" s="65"/>
      <c r="O131" s="65"/>
      <c r="P131" s="65"/>
      <c r="Q131" s="63">
        <f>IF(R131&gt;0,R131,SUM(R132:R135))</f>
        <v>0</v>
      </c>
      <c r="R131" s="274">
        <v>0</v>
      </c>
    </row>
    <row r="132" spans="2:18" s="8" customFormat="1" ht="15.75">
      <c r="B132" s="112"/>
      <c r="C132" s="6"/>
      <c r="D132" s="6"/>
      <c r="E132" s="6"/>
      <c r="F132" s="6"/>
      <c r="G132" s="6"/>
      <c r="H132" s="5" t="s">
        <v>428</v>
      </c>
      <c r="I132" s="6"/>
      <c r="J132" s="6"/>
      <c r="K132" s="27"/>
      <c r="L132" s="30"/>
      <c r="M132" s="78"/>
      <c r="N132" s="65"/>
      <c r="O132" s="65"/>
      <c r="P132" s="65"/>
      <c r="Q132" s="65"/>
      <c r="R132" s="69">
        <v>0</v>
      </c>
    </row>
    <row r="133" spans="2:18" s="8" customFormat="1" ht="15.75">
      <c r="B133" s="112"/>
      <c r="C133" s="6"/>
      <c r="D133" s="6"/>
      <c r="E133" s="6"/>
      <c r="F133" s="6"/>
      <c r="G133" s="6"/>
      <c r="H133" s="5" t="s">
        <v>429</v>
      </c>
      <c r="I133" s="6"/>
      <c r="J133" s="6"/>
      <c r="K133" s="27"/>
      <c r="L133" s="30"/>
      <c r="M133" s="78"/>
      <c r="N133" s="65"/>
      <c r="O133" s="65"/>
      <c r="P133" s="65"/>
      <c r="Q133" s="65"/>
      <c r="R133" s="69">
        <v>0</v>
      </c>
    </row>
    <row r="134" spans="2:18" s="8" customFormat="1" ht="15.75">
      <c r="B134" s="112"/>
      <c r="C134" s="6"/>
      <c r="D134" s="6"/>
      <c r="E134" s="6"/>
      <c r="F134" s="6"/>
      <c r="G134" s="6"/>
      <c r="H134" s="5" t="s">
        <v>430</v>
      </c>
      <c r="I134" s="6"/>
      <c r="J134" s="6"/>
      <c r="K134" s="27"/>
      <c r="L134" s="30"/>
      <c r="M134" s="78"/>
      <c r="N134" s="65"/>
      <c r="O134" s="65"/>
      <c r="P134" s="65"/>
      <c r="Q134" s="65"/>
      <c r="R134" s="69">
        <v>0</v>
      </c>
    </row>
    <row r="135" spans="2:18" s="8" customFormat="1" ht="15.75">
      <c r="B135" s="112"/>
      <c r="C135" s="6"/>
      <c r="D135" s="6"/>
      <c r="E135" s="6"/>
      <c r="F135" s="6"/>
      <c r="G135" s="6"/>
      <c r="H135" s="5" t="s">
        <v>431</v>
      </c>
      <c r="I135" s="6"/>
      <c r="J135" s="6"/>
      <c r="K135" s="27"/>
      <c r="L135" s="30"/>
      <c r="M135" s="78"/>
      <c r="N135" s="65"/>
      <c r="O135" s="65"/>
      <c r="P135" s="65"/>
      <c r="Q135" s="65"/>
      <c r="R135" s="217">
        <v>0</v>
      </c>
    </row>
    <row r="136" spans="2:18" s="8" customFormat="1" ht="15.75">
      <c r="B136" s="112"/>
      <c r="C136" s="6"/>
      <c r="D136" s="6"/>
      <c r="E136" s="6"/>
      <c r="F136" s="6"/>
      <c r="G136" s="5" t="s">
        <v>432</v>
      </c>
      <c r="H136" s="6"/>
      <c r="I136" s="6"/>
      <c r="J136" s="6"/>
      <c r="K136" s="27"/>
      <c r="L136" s="30"/>
      <c r="M136" s="78"/>
      <c r="N136" s="65"/>
      <c r="O136" s="65"/>
      <c r="P136" s="65"/>
      <c r="Q136" s="63">
        <f>IF(R136&gt;0,R136,SUM(R137:R139))</f>
        <v>0</v>
      </c>
      <c r="R136" s="274">
        <v>0</v>
      </c>
    </row>
    <row r="137" spans="2:18" s="8" customFormat="1" ht="15.75">
      <c r="B137" s="112"/>
      <c r="C137" s="6"/>
      <c r="D137" s="6"/>
      <c r="E137" s="6"/>
      <c r="F137" s="6"/>
      <c r="G137" s="6"/>
      <c r="H137" s="5" t="s">
        <v>433</v>
      </c>
      <c r="I137" s="6"/>
      <c r="J137" s="6"/>
      <c r="K137" s="27"/>
      <c r="L137" s="30"/>
      <c r="M137" s="78"/>
      <c r="N137" s="65"/>
      <c r="O137" s="65"/>
      <c r="P137" s="65"/>
      <c r="Q137" s="65"/>
      <c r="R137" s="69">
        <v>0</v>
      </c>
    </row>
    <row r="138" spans="2:18" s="8" customFormat="1" ht="15.75">
      <c r="B138" s="112"/>
      <c r="C138" s="6"/>
      <c r="D138" s="6"/>
      <c r="E138" s="6"/>
      <c r="F138" s="6"/>
      <c r="G138" s="6"/>
      <c r="H138" s="5" t="s">
        <v>434</v>
      </c>
      <c r="I138" s="6"/>
      <c r="J138" s="6"/>
      <c r="K138" s="27"/>
      <c r="L138" s="30"/>
      <c r="M138" s="78"/>
      <c r="N138" s="65"/>
      <c r="O138" s="65"/>
      <c r="P138" s="65"/>
      <c r="Q138" s="65"/>
      <c r="R138" s="69">
        <v>0</v>
      </c>
    </row>
    <row r="139" spans="2:18" s="8" customFormat="1" ht="15.75">
      <c r="B139" s="112"/>
      <c r="C139" s="6"/>
      <c r="D139" s="6"/>
      <c r="E139" s="6"/>
      <c r="F139" s="6"/>
      <c r="G139" s="6"/>
      <c r="H139" s="5" t="s">
        <v>435</v>
      </c>
      <c r="I139" s="6"/>
      <c r="J139" s="6"/>
      <c r="K139" s="27"/>
      <c r="L139" s="30"/>
      <c r="M139" s="78"/>
      <c r="N139" s="65"/>
      <c r="O139" s="65"/>
      <c r="P139" s="65"/>
      <c r="Q139" s="65"/>
      <c r="R139" s="69">
        <v>0</v>
      </c>
    </row>
    <row r="140" spans="2:18" s="8" customFormat="1" ht="15.75">
      <c r="B140" s="112"/>
      <c r="C140" s="6"/>
      <c r="D140" s="6"/>
      <c r="E140" s="6"/>
      <c r="F140" s="6"/>
      <c r="G140" s="5" t="s">
        <v>436</v>
      </c>
      <c r="H140" s="6"/>
      <c r="I140" s="6"/>
      <c r="J140" s="6"/>
      <c r="K140" s="27"/>
      <c r="L140" s="30"/>
      <c r="M140" s="78"/>
      <c r="N140" s="65"/>
      <c r="O140" s="65"/>
      <c r="P140" s="65"/>
      <c r="Q140" s="68">
        <v>0</v>
      </c>
      <c r="R140" s="66"/>
    </row>
    <row r="141" spans="2:18" s="8" customFormat="1" ht="15.75">
      <c r="B141" s="112"/>
      <c r="C141" s="6"/>
      <c r="D141" s="6"/>
      <c r="E141" s="6"/>
      <c r="F141" s="6"/>
      <c r="G141" s="5" t="s">
        <v>437</v>
      </c>
      <c r="H141" s="6"/>
      <c r="I141" s="6"/>
      <c r="J141" s="6"/>
      <c r="K141" s="27"/>
      <c r="L141" s="30"/>
      <c r="M141" s="78"/>
      <c r="N141" s="65"/>
      <c r="O141" s="65"/>
      <c r="P141" s="65"/>
      <c r="Q141" s="68">
        <v>0</v>
      </c>
      <c r="R141" s="66"/>
    </row>
    <row r="142" spans="2:18" s="8" customFormat="1" ht="15.75">
      <c r="B142" s="112"/>
      <c r="C142" s="6"/>
      <c r="D142" s="6"/>
      <c r="E142" s="6"/>
      <c r="F142" s="6"/>
      <c r="G142" s="5" t="s">
        <v>438</v>
      </c>
      <c r="H142" s="6"/>
      <c r="I142" s="6"/>
      <c r="J142" s="6"/>
      <c r="K142" s="27"/>
      <c r="L142" s="30"/>
      <c r="M142" s="78"/>
      <c r="N142" s="65"/>
      <c r="O142" s="65"/>
      <c r="P142" s="65"/>
      <c r="Q142" s="68">
        <v>0</v>
      </c>
      <c r="R142" s="66"/>
    </row>
    <row r="143" spans="2:18" s="8" customFormat="1" ht="15.75">
      <c r="B143" s="112"/>
      <c r="C143" s="6"/>
      <c r="D143" s="6"/>
      <c r="E143" s="6"/>
      <c r="F143" s="6"/>
      <c r="G143" s="5" t="s">
        <v>439</v>
      </c>
      <c r="H143" s="6"/>
      <c r="I143" s="6"/>
      <c r="J143" s="6"/>
      <c r="K143" s="27"/>
      <c r="L143" s="30"/>
      <c r="M143" s="78"/>
      <c r="N143" s="65"/>
      <c r="O143" s="65"/>
      <c r="P143" s="65"/>
      <c r="Q143" s="68">
        <v>0</v>
      </c>
      <c r="R143" s="66"/>
    </row>
    <row r="144" spans="2:18" s="8" customFormat="1" ht="15.75">
      <c r="B144" s="112"/>
      <c r="C144" s="6"/>
      <c r="D144" s="6"/>
      <c r="E144" s="6"/>
      <c r="F144" s="6"/>
      <c r="G144" s="5" t="s">
        <v>440</v>
      </c>
      <c r="H144" s="6"/>
      <c r="I144" s="6"/>
      <c r="J144" s="6"/>
      <c r="K144" s="27"/>
      <c r="L144" s="30"/>
      <c r="M144" s="78"/>
      <c r="N144" s="65"/>
      <c r="O144" s="65"/>
      <c r="P144" s="65"/>
      <c r="Q144" s="68">
        <v>0</v>
      </c>
      <c r="R144" s="66"/>
    </row>
    <row r="145" spans="2:18" s="8" customFormat="1" ht="15.75">
      <c r="B145" s="112"/>
      <c r="C145" s="6"/>
      <c r="D145" s="6"/>
      <c r="E145" s="6"/>
      <c r="F145" s="6"/>
      <c r="G145" s="5" t="s">
        <v>304</v>
      </c>
      <c r="H145" s="6"/>
      <c r="I145" s="6"/>
      <c r="J145" s="6"/>
      <c r="K145" s="27"/>
      <c r="L145" s="30"/>
      <c r="M145" s="78"/>
      <c r="N145" s="65"/>
      <c r="O145" s="65"/>
      <c r="P145" s="65"/>
      <c r="Q145" s="68">
        <v>0</v>
      </c>
      <c r="R145" s="66"/>
    </row>
    <row r="146" spans="2:18" s="8" customFormat="1" ht="15.75">
      <c r="B146" s="112"/>
      <c r="C146" s="6"/>
      <c r="D146" s="6"/>
      <c r="E146" s="6"/>
      <c r="F146" s="6"/>
      <c r="G146" s="5" t="s">
        <v>305</v>
      </c>
      <c r="H146" s="6"/>
      <c r="I146" s="6"/>
      <c r="J146" s="6"/>
      <c r="K146" s="27"/>
      <c r="L146" s="30"/>
      <c r="M146" s="78"/>
      <c r="N146" s="65"/>
      <c r="O146" s="65"/>
      <c r="P146" s="65"/>
      <c r="Q146" s="68">
        <v>0</v>
      </c>
      <c r="R146" s="66"/>
    </row>
    <row r="147" spans="2:18" s="8" customFormat="1" ht="15.75">
      <c r="B147" s="112"/>
      <c r="C147" s="6"/>
      <c r="D147" s="6"/>
      <c r="E147" s="6"/>
      <c r="F147" s="5" t="s">
        <v>441</v>
      </c>
      <c r="G147" s="6"/>
      <c r="H147" s="6"/>
      <c r="I147" s="6"/>
      <c r="J147" s="6"/>
      <c r="K147" s="27"/>
      <c r="L147" s="30"/>
      <c r="M147" s="78"/>
      <c r="N147" s="65"/>
      <c r="O147" s="65"/>
      <c r="P147" s="68">
        <v>0</v>
      </c>
      <c r="Q147" s="65"/>
      <c r="R147" s="66"/>
    </row>
    <row r="148" spans="2:18" s="8" customFormat="1" ht="15.75">
      <c r="B148" s="112"/>
      <c r="C148" s="6"/>
      <c r="D148" s="6"/>
      <c r="E148" s="5" t="s">
        <v>73</v>
      </c>
      <c r="F148" s="6"/>
      <c r="G148" s="6"/>
      <c r="H148" s="6"/>
      <c r="I148" s="6"/>
      <c r="J148" s="6"/>
      <c r="K148" s="27"/>
      <c r="L148" s="31">
        <v>1</v>
      </c>
      <c r="M148" s="78"/>
      <c r="N148" s="65"/>
      <c r="O148" s="63">
        <f>P148*$L148</f>
        <v>0</v>
      </c>
      <c r="P148" s="70">
        <v>0</v>
      </c>
      <c r="Q148" s="247" t="s">
        <v>2</v>
      </c>
      <c r="R148" s="66"/>
    </row>
    <row r="149" spans="2:18" s="8" customFormat="1" ht="15.75">
      <c r="B149" s="112"/>
      <c r="C149" s="6"/>
      <c r="D149" s="6"/>
      <c r="E149" s="5" t="s">
        <v>74</v>
      </c>
      <c r="F149" s="6"/>
      <c r="G149" s="6"/>
      <c r="H149" s="6"/>
      <c r="I149" s="6"/>
      <c r="J149" s="6"/>
      <c r="K149" s="27"/>
      <c r="L149" s="31">
        <v>1</v>
      </c>
      <c r="M149" s="78"/>
      <c r="N149" s="65"/>
      <c r="O149" s="63">
        <f>P149*$L149</f>
        <v>0</v>
      </c>
      <c r="P149" s="70">
        <v>0</v>
      </c>
      <c r="Q149" s="247" t="s">
        <v>2</v>
      </c>
      <c r="R149" s="66"/>
    </row>
    <row r="150" spans="2:18" s="8" customFormat="1" ht="15.75">
      <c r="B150" s="112"/>
      <c r="C150" s="6"/>
      <c r="D150" s="6"/>
      <c r="E150" s="5" t="s">
        <v>75</v>
      </c>
      <c r="F150" s="6"/>
      <c r="G150" s="6"/>
      <c r="H150" s="6"/>
      <c r="I150" s="6"/>
      <c r="J150" s="6"/>
      <c r="K150" s="27"/>
      <c r="L150" s="31">
        <v>1</v>
      </c>
      <c r="M150" s="78"/>
      <c r="N150" s="65"/>
      <c r="O150" s="63">
        <f>P150*$L150</f>
        <v>0</v>
      </c>
      <c r="P150" s="70">
        <v>0</v>
      </c>
      <c r="Q150" s="247" t="s">
        <v>2</v>
      </c>
      <c r="R150" s="66"/>
    </row>
    <row r="151" spans="2:18" s="8" customFormat="1" ht="15.75">
      <c r="B151" s="112"/>
      <c r="C151" s="6"/>
      <c r="D151" s="6"/>
      <c r="E151" s="5" t="s">
        <v>76</v>
      </c>
      <c r="F151" s="6"/>
      <c r="G151" s="6"/>
      <c r="H151" s="6"/>
      <c r="I151" s="6"/>
      <c r="J151" s="6"/>
      <c r="K151" s="27"/>
      <c r="L151" s="31">
        <v>1</v>
      </c>
      <c r="M151" s="78"/>
      <c r="N151" s="65"/>
      <c r="O151" s="63">
        <f>P151*$L151</f>
        <v>0</v>
      </c>
      <c r="P151" s="70">
        <v>0</v>
      </c>
      <c r="Q151" s="247" t="s">
        <v>2</v>
      </c>
      <c r="R151" s="66"/>
    </row>
    <row r="152" spans="2:18" s="8" customFormat="1" ht="15.75">
      <c r="B152" s="112"/>
      <c r="C152" s="6"/>
      <c r="D152" s="6"/>
      <c r="E152" s="5"/>
      <c r="F152" s="6" t="s">
        <v>307</v>
      </c>
      <c r="G152" s="6"/>
      <c r="H152" s="6"/>
      <c r="I152" s="6"/>
      <c r="J152" s="6"/>
      <c r="K152" s="27"/>
      <c r="L152" s="30"/>
      <c r="M152" s="78"/>
      <c r="N152" s="65"/>
      <c r="O152" s="65"/>
      <c r="P152" s="68">
        <v>0</v>
      </c>
      <c r="Q152" s="242"/>
      <c r="R152" s="66"/>
    </row>
    <row r="153" spans="2:18" s="8" customFormat="1" ht="18.75" customHeight="1">
      <c r="B153" s="112"/>
      <c r="C153" s="6"/>
      <c r="D153" s="6" t="s">
        <v>77</v>
      </c>
      <c r="E153" s="6"/>
      <c r="F153" s="6"/>
      <c r="G153" s="6"/>
      <c r="H153" s="6"/>
      <c r="I153" s="6"/>
      <c r="J153" s="6"/>
      <c r="K153" s="27"/>
      <c r="L153" s="31">
        <v>1</v>
      </c>
      <c r="M153" s="78"/>
      <c r="N153" s="63">
        <f>O153*$L153</f>
        <v>0</v>
      </c>
      <c r="O153" s="70">
        <v>0</v>
      </c>
      <c r="P153" s="247" t="s">
        <v>2</v>
      </c>
      <c r="Q153" s="65"/>
      <c r="R153" s="66"/>
    </row>
    <row r="154" spans="2:18" s="8" customFormat="1" ht="15" customHeight="1">
      <c r="B154" s="112"/>
      <c r="C154" s="6"/>
      <c r="D154" s="6" t="s">
        <v>78</v>
      </c>
      <c r="E154" s="6"/>
      <c r="F154" s="6"/>
      <c r="G154" s="6"/>
      <c r="H154" s="6"/>
      <c r="I154" s="6"/>
      <c r="J154" s="6"/>
      <c r="K154" s="27"/>
      <c r="L154" s="31">
        <v>1</v>
      </c>
      <c r="M154" s="78"/>
      <c r="N154" s="63">
        <f>O154*$L154</f>
        <v>0</v>
      </c>
      <c r="O154" s="70">
        <v>0</v>
      </c>
      <c r="P154" s="247" t="s">
        <v>2</v>
      </c>
      <c r="Q154" s="65"/>
      <c r="R154" s="66"/>
    </row>
    <row r="155" spans="2:18" s="8" customFormat="1" ht="17.25" customHeight="1">
      <c r="B155" s="112"/>
      <c r="C155" s="6"/>
      <c r="D155" s="6" t="s">
        <v>79</v>
      </c>
      <c r="E155" s="6"/>
      <c r="F155" s="6"/>
      <c r="G155" s="6"/>
      <c r="H155" s="6"/>
      <c r="I155" s="6"/>
      <c r="J155" s="6"/>
      <c r="K155" s="27"/>
      <c r="L155" s="31">
        <v>1</v>
      </c>
      <c r="M155" s="78"/>
      <c r="N155" s="63">
        <f>O155*$L155</f>
        <v>0</v>
      </c>
      <c r="O155" s="221">
        <v>0</v>
      </c>
      <c r="P155" s="247" t="s">
        <v>2</v>
      </c>
      <c r="Q155" s="65"/>
      <c r="R155" s="66"/>
    </row>
    <row r="156" spans="2:18" s="8" customFormat="1" ht="15.75">
      <c r="B156" s="112"/>
      <c r="C156" s="6"/>
      <c r="D156" s="6" t="s">
        <v>80</v>
      </c>
      <c r="E156" s="6"/>
      <c r="F156" s="6"/>
      <c r="G156" s="6"/>
      <c r="H156" s="6"/>
      <c r="I156" s="6"/>
      <c r="J156" s="6"/>
      <c r="K156" s="27"/>
      <c r="L156" s="30"/>
      <c r="M156" s="78"/>
      <c r="N156" s="63">
        <f>IF(O156&gt;0,O156,SUM(O157:O158))</f>
        <v>0</v>
      </c>
      <c r="O156" s="64">
        <v>0</v>
      </c>
      <c r="P156" s="65"/>
      <c r="Q156" s="65"/>
      <c r="R156" s="66"/>
    </row>
    <row r="157" spans="2:18" s="8" customFormat="1" ht="15.75">
      <c r="B157" s="112"/>
      <c r="C157" s="6"/>
      <c r="D157" s="6"/>
      <c r="E157" s="5" t="s">
        <v>81</v>
      </c>
      <c r="F157" s="6"/>
      <c r="G157" s="6"/>
      <c r="H157" s="6"/>
      <c r="I157" s="6"/>
      <c r="J157" s="6"/>
      <c r="K157" s="27"/>
      <c r="L157" s="31">
        <v>1</v>
      </c>
      <c r="M157" s="78"/>
      <c r="N157" s="65"/>
      <c r="O157" s="63">
        <f>P157*$L157</f>
        <v>0</v>
      </c>
      <c r="P157" s="70">
        <v>0</v>
      </c>
      <c r="Q157" s="247" t="s">
        <v>2</v>
      </c>
      <c r="R157" s="66"/>
    </row>
    <row r="158" spans="2:18" s="8" customFormat="1" ht="15.75">
      <c r="B158" s="112"/>
      <c r="C158" s="6"/>
      <c r="D158" s="6"/>
      <c r="E158" s="5" t="s">
        <v>82</v>
      </c>
      <c r="F158" s="6"/>
      <c r="G158" s="6"/>
      <c r="H158" s="6"/>
      <c r="I158" s="6"/>
      <c r="J158" s="6"/>
      <c r="K158" s="27"/>
      <c r="L158" s="31">
        <v>1</v>
      </c>
      <c r="M158" s="78"/>
      <c r="N158" s="65"/>
      <c r="O158" s="63">
        <f>P158*$L158</f>
        <v>0</v>
      </c>
      <c r="P158" s="70">
        <v>0</v>
      </c>
      <c r="Q158" s="247" t="s">
        <v>2</v>
      </c>
      <c r="R158" s="66"/>
    </row>
    <row r="159" spans="2:18" s="8" customFormat="1" ht="15.75">
      <c r="B159" s="112"/>
      <c r="C159" s="6"/>
      <c r="D159" s="6" t="s">
        <v>714</v>
      </c>
      <c r="E159" s="5"/>
      <c r="F159" s="6"/>
      <c r="G159" s="6"/>
      <c r="H159" s="6"/>
      <c r="I159" s="6"/>
      <c r="J159" s="6"/>
      <c r="K159" s="27"/>
      <c r="L159" s="31">
        <v>1</v>
      </c>
      <c r="M159" s="78"/>
      <c r="N159" s="63">
        <f>O159*L159</f>
        <v>0</v>
      </c>
      <c r="O159" s="70">
        <v>0</v>
      </c>
      <c r="P159" s="247" t="s">
        <v>2</v>
      </c>
      <c r="Q159" s="65"/>
      <c r="R159" s="222"/>
    </row>
    <row r="160" spans="2:18" s="8" customFormat="1" ht="15.75">
      <c r="B160" s="112"/>
      <c r="C160" s="6"/>
      <c r="D160" s="6" t="s">
        <v>30</v>
      </c>
      <c r="E160" s="5"/>
      <c r="F160" s="6"/>
      <c r="G160" s="6"/>
      <c r="H160" s="6"/>
      <c r="I160" s="6"/>
      <c r="J160" s="6"/>
      <c r="K160" s="27"/>
      <c r="L160" s="31">
        <v>1</v>
      </c>
      <c r="M160" s="78"/>
      <c r="N160" s="63">
        <f>O160*L160</f>
        <v>0</v>
      </c>
      <c r="O160" s="70">
        <v>0</v>
      </c>
      <c r="P160" s="247" t="s">
        <v>2</v>
      </c>
      <c r="Q160" s="101"/>
      <c r="R160" s="66"/>
    </row>
    <row r="161" spans="2:18" s="8" customFormat="1" ht="15.75">
      <c r="B161" s="113"/>
      <c r="C161" s="58"/>
      <c r="D161" s="58" t="s">
        <v>32</v>
      </c>
      <c r="E161" s="102"/>
      <c r="F161" s="58"/>
      <c r="G161" s="58"/>
      <c r="H161" s="58"/>
      <c r="I161" s="58"/>
      <c r="J161" s="58"/>
      <c r="K161" s="103"/>
      <c r="L161" s="31">
        <v>1</v>
      </c>
      <c r="M161" s="79"/>
      <c r="N161" s="63">
        <f>O161*L161</f>
        <v>0</v>
      </c>
      <c r="O161" s="70">
        <v>0</v>
      </c>
      <c r="P161" s="247" t="s">
        <v>2</v>
      </c>
      <c r="Q161" s="104"/>
      <c r="R161" s="80"/>
    </row>
    <row r="162" spans="2:18" s="8" customFormat="1" ht="15.75">
      <c r="B162" s="113"/>
      <c r="C162" s="58"/>
      <c r="D162" s="58" t="s">
        <v>34</v>
      </c>
      <c r="E162" s="102"/>
      <c r="F162" s="58"/>
      <c r="G162" s="58"/>
      <c r="H162" s="58"/>
      <c r="I162" s="58"/>
      <c r="J162" s="58"/>
      <c r="K162" s="103"/>
      <c r="L162" s="79"/>
      <c r="M162" s="79"/>
      <c r="N162" s="70">
        <v>0</v>
      </c>
      <c r="O162" s="104"/>
      <c r="P162" s="104"/>
      <c r="Q162" s="104"/>
      <c r="R162" s="80"/>
    </row>
    <row r="163" spans="2:18" s="8" customFormat="1" ht="16.5" thickBot="1">
      <c r="B163" s="114"/>
      <c r="C163" s="16"/>
      <c r="D163" s="16" t="s">
        <v>33</v>
      </c>
      <c r="E163" s="16"/>
      <c r="F163" s="16"/>
      <c r="G163" s="16"/>
      <c r="H163" s="16"/>
      <c r="I163" s="16"/>
      <c r="J163" s="16"/>
      <c r="K163" s="17"/>
      <c r="L163" s="223">
        <v>1</v>
      </c>
      <c r="M163" s="81"/>
      <c r="N163" s="273">
        <f>O163*L163</f>
        <v>0</v>
      </c>
      <c r="O163" s="225">
        <v>0</v>
      </c>
      <c r="P163" s="271" t="s">
        <v>2</v>
      </c>
      <c r="Q163" s="82"/>
      <c r="R163" s="93"/>
    </row>
    <row r="164" ht="13.5" thickTop="1"/>
    <row r="165" spans="2:18" s="11" customFormat="1" ht="15">
      <c r="B165" s="4"/>
      <c r="C165" s="4"/>
      <c r="D165" s="4"/>
      <c r="E165" s="4"/>
      <c r="F165" s="4"/>
      <c r="G165" s="4"/>
      <c r="H165" s="4"/>
      <c r="I165" s="4"/>
      <c r="J165" s="4"/>
      <c r="K165" s="4"/>
      <c r="L165" s="4"/>
      <c r="M165" s="83"/>
      <c r="N165" s="83"/>
      <c r="O165" s="83"/>
      <c r="P165" s="83"/>
      <c r="Q165" s="83"/>
      <c r="R165" s="83"/>
    </row>
    <row r="166" spans="2:18" s="11" customFormat="1" ht="15">
      <c r="B166" s="11" t="s">
        <v>768</v>
      </c>
      <c r="D166" s="4"/>
      <c r="E166" s="4"/>
      <c r="F166" s="4"/>
      <c r="G166" s="4"/>
      <c r="H166" s="4"/>
      <c r="I166" s="4"/>
      <c r="J166" s="4"/>
      <c r="K166" s="4"/>
      <c r="L166" s="4"/>
      <c r="M166" s="83"/>
      <c r="N166" s="83"/>
      <c r="O166" s="83"/>
      <c r="P166" s="83"/>
      <c r="Q166" s="83"/>
      <c r="R166" s="83"/>
    </row>
    <row r="167" spans="2:18" s="11" customFormat="1" ht="15">
      <c r="B167" s="194"/>
      <c r="C167" s="4" t="s">
        <v>769</v>
      </c>
      <c r="D167" s="4"/>
      <c r="E167" s="4"/>
      <c r="F167" s="4"/>
      <c r="G167" s="4"/>
      <c r="H167" s="4"/>
      <c r="I167" s="4"/>
      <c r="J167" s="4"/>
      <c r="K167" s="4"/>
      <c r="L167" s="4"/>
      <c r="M167" s="83"/>
      <c r="N167" s="83"/>
      <c r="O167" s="83"/>
      <c r="P167" s="83"/>
      <c r="Q167" s="83"/>
      <c r="R167" s="83"/>
    </row>
    <row r="168" spans="2:18" s="11" customFormat="1" ht="15">
      <c r="B168" s="64"/>
      <c r="C168" s="4" t="s">
        <v>772</v>
      </c>
      <c r="D168" s="4"/>
      <c r="E168" s="4"/>
      <c r="F168" s="4"/>
      <c r="G168" s="4"/>
      <c r="H168" s="4"/>
      <c r="I168" s="4"/>
      <c r="J168" s="4"/>
      <c r="K168" s="4"/>
      <c r="L168" s="4"/>
      <c r="M168" s="83"/>
      <c r="N168" s="83"/>
      <c r="O168" s="83"/>
      <c r="P168" s="83"/>
      <c r="Q168" s="83"/>
      <c r="R168" s="83"/>
    </row>
    <row r="169" spans="2:18" s="11" customFormat="1" ht="15">
      <c r="B169" s="202"/>
      <c r="C169" s="11" t="s">
        <v>767</v>
      </c>
      <c r="D169" s="4"/>
      <c r="E169" s="4"/>
      <c r="F169" s="4"/>
      <c r="G169" s="4"/>
      <c r="H169" s="4"/>
      <c r="I169" s="4"/>
      <c r="J169" s="4"/>
      <c r="K169" s="4"/>
      <c r="L169" s="4"/>
      <c r="M169" s="83"/>
      <c r="N169" s="83"/>
      <c r="O169" s="100"/>
      <c r="P169" s="83"/>
      <c r="Q169" s="83"/>
      <c r="R169" s="83"/>
    </row>
    <row r="170" spans="2:18" s="11" customFormat="1" ht="15">
      <c r="B170" s="280"/>
      <c r="C170" s="4"/>
      <c r="D170" s="4"/>
      <c r="E170" s="4"/>
      <c r="F170" s="4"/>
      <c r="G170" s="4"/>
      <c r="H170" s="4"/>
      <c r="I170" s="4"/>
      <c r="J170" s="4"/>
      <c r="K170" s="4"/>
      <c r="L170" s="4"/>
      <c r="M170" s="83"/>
      <c r="N170" s="83"/>
      <c r="O170" s="83"/>
      <c r="P170" s="83"/>
      <c r="Q170" s="83"/>
      <c r="R170" s="83"/>
    </row>
    <row r="171" spans="2:18" s="11" customFormat="1" ht="15">
      <c r="B171" s="4"/>
      <c r="C171" s="4"/>
      <c r="D171" s="4"/>
      <c r="E171" s="4"/>
      <c r="F171" s="4"/>
      <c r="G171" s="4"/>
      <c r="H171" s="4"/>
      <c r="I171" s="4"/>
      <c r="J171" s="4"/>
      <c r="K171" s="4"/>
      <c r="L171" s="4"/>
      <c r="M171" s="83"/>
      <c r="N171" s="83"/>
      <c r="O171" s="83"/>
      <c r="P171" s="83"/>
      <c r="Q171" s="83"/>
      <c r="R171" s="83"/>
    </row>
    <row r="172" spans="2:18" s="11" customFormat="1" ht="15">
      <c r="B172" s="4"/>
      <c r="C172" s="4"/>
      <c r="D172" s="4"/>
      <c r="E172" s="4"/>
      <c r="F172" s="4"/>
      <c r="G172" s="4"/>
      <c r="H172" s="4"/>
      <c r="I172" s="4"/>
      <c r="J172" s="4"/>
      <c r="K172" s="4"/>
      <c r="L172" s="4"/>
      <c r="M172" s="83"/>
      <c r="N172" s="83"/>
      <c r="O172" s="83"/>
      <c r="P172" s="83"/>
      <c r="Q172" s="83"/>
      <c r="R172" s="83"/>
    </row>
    <row r="173" spans="2:18" s="11" customFormat="1" ht="15">
      <c r="B173" s="4"/>
      <c r="C173" s="4"/>
      <c r="D173" s="4"/>
      <c r="E173" s="4"/>
      <c r="F173" s="4"/>
      <c r="G173" s="4"/>
      <c r="H173" s="4"/>
      <c r="I173" s="4"/>
      <c r="J173" s="4"/>
      <c r="K173" s="4"/>
      <c r="L173" s="4"/>
      <c r="M173" s="83"/>
      <c r="N173" s="83"/>
      <c r="O173" s="83"/>
      <c r="P173" s="83"/>
      <c r="Q173" s="83"/>
      <c r="R173" s="83"/>
    </row>
    <row r="174" spans="2:18" s="11" customFormat="1" ht="15">
      <c r="B174" s="4"/>
      <c r="C174" s="4"/>
      <c r="D174" s="4"/>
      <c r="E174" s="4"/>
      <c r="F174" s="4"/>
      <c r="G174" s="4"/>
      <c r="H174" s="4"/>
      <c r="I174" s="4"/>
      <c r="J174" s="4"/>
      <c r="K174" s="4"/>
      <c r="L174" s="4"/>
      <c r="M174" s="83"/>
      <c r="N174" s="83"/>
      <c r="O174" s="83"/>
      <c r="P174" s="83"/>
      <c r="Q174" s="83"/>
      <c r="R174" s="83"/>
    </row>
    <row r="175" spans="2:18" s="11" customFormat="1" ht="15">
      <c r="B175" s="4"/>
      <c r="C175" s="4"/>
      <c r="D175" s="4"/>
      <c r="E175" s="4"/>
      <c r="F175" s="4"/>
      <c r="G175" s="4"/>
      <c r="H175" s="4"/>
      <c r="I175" s="4"/>
      <c r="J175" s="4"/>
      <c r="K175" s="4"/>
      <c r="L175" s="4"/>
      <c r="M175" s="83"/>
      <c r="N175" s="83"/>
      <c r="O175" s="83"/>
      <c r="P175" s="83"/>
      <c r="Q175" s="83"/>
      <c r="R175" s="83"/>
    </row>
    <row r="176" spans="2:18" s="11" customFormat="1" ht="15">
      <c r="B176" s="4"/>
      <c r="C176" s="4"/>
      <c r="D176" s="4"/>
      <c r="E176" s="4"/>
      <c r="F176" s="4"/>
      <c r="G176" s="4"/>
      <c r="H176" s="4"/>
      <c r="I176" s="4"/>
      <c r="J176" s="4"/>
      <c r="K176" s="4"/>
      <c r="L176" s="4"/>
      <c r="M176" s="83"/>
      <c r="N176" s="83"/>
      <c r="O176" s="83"/>
      <c r="P176" s="83"/>
      <c r="Q176" s="83"/>
      <c r="R176" s="83"/>
    </row>
    <row r="177" spans="2:18" s="11" customFormat="1" ht="15">
      <c r="B177" s="4"/>
      <c r="C177" s="4"/>
      <c r="D177" s="4"/>
      <c r="E177" s="4"/>
      <c r="F177" s="4"/>
      <c r="G177" s="4"/>
      <c r="H177" s="4"/>
      <c r="I177" s="4"/>
      <c r="J177" s="4"/>
      <c r="K177" s="4"/>
      <c r="L177" s="4"/>
      <c r="M177" s="83"/>
      <c r="N177" s="83"/>
      <c r="O177" s="83"/>
      <c r="P177" s="83"/>
      <c r="Q177" s="83"/>
      <c r="R177" s="83"/>
    </row>
    <row r="178" spans="2:18" s="11" customFormat="1" ht="15">
      <c r="B178" s="4"/>
      <c r="C178" s="4"/>
      <c r="D178" s="4"/>
      <c r="E178" s="4"/>
      <c r="F178" s="4"/>
      <c r="G178" s="4"/>
      <c r="H178" s="4"/>
      <c r="I178" s="4"/>
      <c r="J178" s="4"/>
      <c r="K178" s="4"/>
      <c r="L178" s="4"/>
      <c r="M178" s="83"/>
      <c r="N178" s="83"/>
      <c r="O178" s="83"/>
      <c r="P178" s="83"/>
      <c r="Q178" s="83"/>
      <c r="R178" s="83"/>
    </row>
    <row r="179" spans="2:18" s="11" customFormat="1" ht="15">
      <c r="B179" s="4"/>
      <c r="C179" s="4"/>
      <c r="D179" s="4"/>
      <c r="E179" s="4"/>
      <c r="F179" s="4"/>
      <c r="G179" s="4"/>
      <c r="H179" s="4"/>
      <c r="I179" s="4"/>
      <c r="J179" s="4"/>
      <c r="K179" s="4"/>
      <c r="L179" s="4"/>
      <c r="M179" s="83"/>
      <c r="N179" s="83"/>
      <c r="O179" s="83"/>
      <c r="P179" s="83"/>
      <c r="Q179" s="83"/>
      <c r="R179" s="83"/>
    </row>
    <row r="180" spans="2:18" s="11" customFormat="1" ht="15">
      <c r="B180" s="4"/>
      <c r="C180" s="4"/>
      <c r="D180" s="4"/>
      <c r="E180" s="4"/>
      <c r="F180" s="4"/>
      <c r="G180" s="4"/>
      <c r="H180" s="4"/>
      <c r="I180" s="4"/>
      <c r="J180" s="4"/>
      <c r="K180" s="4"/>
      <c r="L180" s="4"/>
      <c r="M180" s="83"/>
      <c r="N180" s="83"/>
      <c r="O180" s="83"/>
      <c r="P180" s="83"/>
      <c r="Q180" s="83"/>
      <c r="R180" s="83"/>
    </row>
    <row r="181" spans="2:18" s="11" customFormat="1" ht="15">
      <c r="B181" s="4"/>
      <c r="C181" s="4"/>
      <c r="D181" s="4"/>
      <c r="E181" s="4"/>
      <c r="F181" s="4"/>
      <c r="G181" s="4"/>
      <c r="H181" s="4"/>
      <c r="I181" s="4"/>
      <c r="J181" s="4"/>
      <c r="K181" s="4"/>
      <c r="L181" s="4"/>
      <c r="M181" s="83"/>
      <c r="N181" s="83"/>
      <c r="O181" s="83"/>
      <c r="P181" s="83"/>
      <c r="Q181" s="83"/>
      <c r="R181" s="83"/>
    </row>
    <row r="182" spans="2:18" s="11" customFormat="1" ht="15">
      <c r="B182" s="4"/>
      <c r="C182" s="4"/>
      <c r="D182" s="4"/>
      <c r="E182" s="4"/>
      <c r="F182" s="4"/>
      <c r="G182" s="4"/>
      <c r="H182" s="4"/>
      <c r="I182" s="4"/>
      <c r="J182" s="4"/>
      <c r="K182" s="4"/>
      <c r="L182" s="4"/>
      <c r="M182" s="83"/>
      <c r="N182" s="83"/>
      <c r="O182" s="83"/>
      <c r="P182" s="83"/>
      <c r="Q182" s="83"/>
      <c r="R182" s="83"/>
    </row>
  </sheetData>
  <sheetProtection sheet="1" objects="1" scenarios="1" selectLockedCells="1"/>
  <mergeCells count="4">
    <mergeCell ref="B4:K4"/>
    <mergeCell ref="B1:R1"/>
    <mergeCell ref="M4:R4"/>
    <mergeCell ref="B2:H2"/>
  </mergeCells>
  <hyperlinks>
    <hyperlink ref="L2" location="'Main Cost Model Sheet'!R1C1" display="Main Sheet"/>
    <hyperlink ref="M2" location="Equipment!R1C1" display="Equipment Sheet"/>
    <hyperlink ref="B2:H2" location="'Help &amp; Instructions'!R1C1" display="Cost Model Spreadsheet Instructions"/>
  </hyperlinks>
  <printOptions/>
  <pageMargins left="0.75" right="0.75" top="1" bottom="1" header="0.5" footer="0.5"/>
  <pageSetup fitToHeight="6" fitToWidth="1" horizontalDpi="600" verticalDpi="600" orientation="portrait" scale="42" r:id="rId3"/>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B1:I32"/>
  <sheetViews>
    <sheetView showGridLines="0" workbookViewId="0" topLeftCell="A3">
      <selection activeCell="B2" sqref="B2:D2"/>
    </sheetView>
  </sheetViews>
  <sheetFormatPr defaultColWidth="9.140625" defaultRowHeight="12.75"/>
  <cols>
    <col min="1" max="1" width="9.140625" style="1" customWidth="1"/>
    <col min="2" max="3" width="5.7109375" style="2" customWidth="1"/>
    <col min="4" max="4" width="54.57421875" style="2" customWidth="1"/>
    <col min="5" max="5" width="15.00390625" style="2" customWidth="1"/>
    <col min="6" max="8" width="15.57421875" style="2" bestFit="1" customWidth="1"/>
    <col min="9" max="9" width="14.28125" style="1" bestFit="1" customWidth="1"/>
    <col min="10" max="16384" width="9.140625" style="1" customWidth="1"/>
  </cols>
  <sheetData>
    <row r="1" spans="2:8" ht="27.75">
      <c r="B1" s="43" t="str">
        <f>'Main Cost Model Sheet'!B1:F1</f>
        <v>Public Safety SDR Lifecycle Cost Estimation Workbook</v>
      </c>
      <c r="C1" s="44"/>
      <c r="D1" s="44"/>
      <c r="E1" s="44"/>
      <c r="F1" s="44"/>
      <c r="G1" s="44"/>
      <c r="H1" s="44"/>
    </row>
    <row r="2" spans="2:7" ht="15">
      <c r="B2" s="292" t="s">
        <v>712</v>
      </c>
      <c r="C2" s="292"/>
      <c r="D2" s="292"/>
      <c r="E2" s="3"/>
      <c r="G2" s="53" t="s">
        <v>710</v>
      </c>
    </row>
    <row r="3" spans="3:7" ht="16.5" thickBot="1">
      <c r="C3" s="46"/>
      <c r="D3" s="47"/>
      <c r="G3" s="45"/>
    </row>
    <row r="4" spans="2:9" ht="64.5" thickBot="1" thickTop="1">
      <c r="B4" s="317" t="s">
        <v>312</v>
      </c>
      <c r="C4" s="318"/>
      <c r="D4" s="318"/>
      <c r="E4" s="176" t="s">
        <v>311</v>
      </c>
      <c r="F4" s="319" t="s">
        <v>310</v>
      </c>
      <c r="G4" s="320"/>
      <c r="H4" s="320"/>
      <c r="I4" s="321"/>
    </row>
    <row r="5" spans="2:9" s="8" customFormat="1" ht="16.5" thickTop="1">
      <c r="B5" s="14"/>
      <c r="C5" s="6" t="s">
        <v>774</v>
      </c>
      <c r="D5" s="6"/>
      <c r="E5" s="161"/>
      <c r="F5" s="162">
        <f>IF(G5&gt;0,G5,SUM(G6:G14))</f>
        <v>0</v>
      </c>
      <c r="G5" s="163">
        <v>0</v>
      </c>
      <c r="H5" s="164"/>
      <c r="I5" s="165"/>
    </row>
    <row r="6" spans="2:9" s="8" customFormat="1" ht="15.75">
      <c r="B6" s="14"/>
      <c r="C6" s="116"/>
      <c r="D6" s="116" t="s">
        <v>700</v>
      </c>
      <c r="E6" s="161"/>
      <c r="F6" s="166"/>
      <c r="G6" s="167">
        <v>0</v>
      </c>
      <c r="H6" s="168"/>
      <c r="I6" s="169"/>
    </row>
    <row r="7" spans="2:9" s="8" customFormat="1" ht="15.75">
      <c r="B7" s="14"/>
      <c r="C7" s="116"/>
      <c r="D7" s="116" t="s">
        <v>701</v>
      </c>
      <c r="E7" s="161"/>
      <c r="F7" s="166"/>
      <c r="G7" s="167">
        <v>0</v>
      </c>
      <c r="H7" s="168"/>
      <c r="I7" s="169"/>
    </row>
    <row r="8" spans="2:9" s="8" customFormat="1" ht="15.75">
      <c r="B8" s="14"/>
      <c r="C8" s="116"/>
      <c r="D8" s="116" t="s">
        <v>702</v>
      </c>
      <c r="E8" s="161"/>
      <c r="F8" s="166"/>
      <c r="G8" s="167">
        <v>0</v>
      </c>
      <c r="H8" s="168"/>
      <c r="I8" s="169"/>
    </row>
    <row r="9" spans="2:9" s="8" customFormat="1" ht="15.75">
      <c r="B9" s="14"/>
      <c r="C9" s="116"/>
      <c r="D9" s="116" t="s">
        <v>703</v>
      </c>
      <c r="E9" s="161"/>
      <c r="F9" s="166"/>
      <c r="G9" s="167">
        <v>0</v>
      </c>
      <c r="H9" s="168"/>
      <c r="I9" s="169"/>
    </row>
    <row r="10" spans="2:9" s="8" customFormat="1" ht="15.75">
      <c r="B10" s="14"/>
      <c r="C10" s="116"/>
      <c r="D10" s="116" t="s">
        <v>704</v>
      </c>
      <c r="E10" s="161"/>
      <c r="F10" s="166"/>
      <c r="G10" s="167">
        <v>0</v>
      </c>
      <c r="H10" s="168"/>
      <c r="I10" s="169"/>
    </row>
    <row r="11" spans="2:9" s="8" customFormat="1" ht="15.75">
      <c r="B11" s="14"/>
      <c r="C11" s="116"/>
      <c r="D11" s="116" t="s">
        <v>705</v>
      </c>
      <c r="E11" s="161"/>
      <c r="F11" s="166"/>
      <c r="G11" s="167">
        <v>0</v>
      </c>
      <c r="H11" s="168"/>
      <c r="I11" s="169"/>
    </row>
    <row r="12" spans="2:9" s="8" customFormat="1" ht="15.75">
      <c r="B12" s="14"/>
      <c r="C12" s="116"/>
      <c r="D12" s="116" t="s">
        <v>706</v>
      </c>
      <c r="E12" s="161"/>
      <c r="F12" s="166"/>
      <c r="G12" s="167">
        <v>0</v>
      </c>
      <c r="H12" s="168"/>
      <c r="I12" s="169"/>
    </row>
    <row r="13" spans="2:9" s="8" customFormat="1" ht="15.75">
      <c r="B13" s="14"/>
      <c r="C13" s="116"/>
      <c r="D13" s="116" t="s">
        <v>707</v>
      </c>
      <c r="E13" s="170">
        <v>1</v>
      </c>
      <c r="F13" s="166"/>
      <c r="G13" s="171">
        <f>H13*$E13</f>
        <v>0</v>
      </c>
      <c r="H13" s="172">
        <v>0</v>
      </c>
      <c r="I13" s="240" t="s">
        <v>771</v>
      </c>
    </row>
    <row r="14" spans="2:9" s="8" customFormat="1" ht="16.5" thickBot="1">
      <c r="B14" s="15"/>
      <c r="C14" s="117"/>
      <c r="D14" s="117" t="s">
        <v>31</v>
      </c>
      <c r="E14" s="227">
        <v>1</v>
      </c>
      <c r="F14" s="173"/>
      <c r="G14" s="228">
        <f>H14*$E14</f>
        <v>0</v>
      </c>
      <c r="H14" s="229">
        <v>0</v>
      </c>
      <c r="I14" s="275" t="s">
        <v>771</v>
      </c>
    </row>
    <row r="15" spans="2:8" s="11" customFormat="1" ht="15.75" thickTop="1">
      <c r="B15" s="4"/>
      <c r="C15" s="4"/>
      <c r="D15" s="4"/>
      <c r="E15" s="4"/>
      <c r="F15" s="4"/>
      <c r="G15" s="4"/>
      <c r="H15" s="4"/>
    </row>
    <row r="16" spans="2:8" s="11" customFormat="1" ht="15">
      <c r="B16" s="195" t="s">
        <v>768</v>
      </c>
      <c r="C16" s="195"/>
      <c r="D16" s="4"/>
      <c r="E16" s="4"/>
      <c r="F16" s="4"/>
      <c r="G16" s="4"/>
      <c r="H16" s="4"/>
    </row>
    <row r="17" spans="2:8" s="11" customFormat="1" ht="15">
      <c r="B17" s="196"/>
      <c r="C17" s="2" t="s">
        <v>769</v>
      </c>
      <c r="D17" s="4"/>
      <c r="E17" s="4"/>
      <c r="F17" s="4"/>
      <c r="G17" s="4"/>
      <c r="H17" s="4"/>
    </row>
    <row r="18" spans="2:8" s="11" customFormat="1" ht="15">
      <c r="B18" s="197"/>
      <c r="C18" s="2" t="s">
        <v>772</v>
      </c>
      <c r="D18" s="4"/>
      <c r="E18" s="4"/>
      <c r="F18" s="4"/>
      <c r="G18" s="4"/>
      <c r="H18" s="4"/>
    </row>
    <row r="19" spans="2:8" s="11" customFormat="1" ht="15">
      <c r="B19" s="198"/>
      <c r="C19" s="199" t="s">
        <v>767</v>
      </c>
      <c r="D19" s="4"/>
      <c r="E19" s="4"/>
      <c r="F19" s="4"/>
      <c r="G19" s="4"/>
      <c r="H19" s="54"/>
    </row>
    <row r="20" spans="2:8" s="11" customFormat="1" ht="15">
      <c r="B20" s="280"/>
      <c r="C20" s="4"/>
      <c r="D20" s="4"/>
      <c r="E20" s="4"/>
      <c r="F20" s="4"/>
      <c r="G20" s="4"/>
      <c r="H20" s="4"/>
    </row>
    <row r="21" spans="2:8" s="11" customFormat="1" ht="15">
      <c r="B21" s="4"/>
      <c r="C21" s="4"/>
      <c r="D21" s="4"/>
      <c r="E21" s="4"/>
      <c r="F21" s="4"/>
      <c r="G21" s="4"/>
      <c r="H21" s="4"/>
    </row>
    <row r="22" spans="2:8" s="11" customFormat="1" ht="15">
      <c r="B22" s="4"/>
      <c r="C22" s="4"/>
      <c r="D22" s="4"/>
      <c r="E22" s="4"/>
      <c r="F22" s="4"/>
      <c r="G22" s="4"/>
      <c r="H22" s="4"/>
    </row>
    <row r="23" spans="2:8" s="11" customFormat="1" ht="15">
      <c r="B23" s="4"/>
      <c r="C23" s="4"/>
      <c r="D23" s="4"/>
      <c r="E23" s="4"/>
      <c r="F23" s="4"/>
      <c r="G23" s="4"/>
      <c r="H23" s="4"/>
    </row>
    <row r="24" spans="2:8" s="11" customFormat="1" ht="15">
      <c r="B24" s="4"/>
      <c r="C24" s="4"/>
      <c r="D24" s="4"/>
      <c r="E24" s="4"/>
      <c r="F24" s="4"/>
      <c r="G24" s="4"/>
      <c r="H24" s="4"/>
    </row>
    <row r="25" spans="2:8" s="11" customFormat="1" ht="15">
      <c r="B25" s="4"/>
      <c r="C25" s="4"/>
      <c r="D25" s="4"/>
      <c r="E25" s="4"/>
      <c r="F25" s="4"/>
      <c r="G25" s="4"/>
      <c r="H25" s="4"/>
    </row>
    <row r="26" spans="2:8" s="11" customFormat="1" ht="15">
      <c r="B26" s="4"/>
      <c r="C26" s="4"/>
      <c r="D26" s="4"/>
      <c r="E26" s="4"/>
      <c r="F26" s="4"/>
      <c r="G26" s="4"/>
      <c r="H26" s="4"/>
    </row>
    <row r="27" spans="2:8" s="11" customFormat="1" ht="15">
      <c r="B27" s="4"/>
      <c r="C27" s="4"/>
      <c r="D27" s="4"/>
      <c r="E27" s="4"/>
      <c r="F27" s="4"/>
      <c r="G27" s="4"/>
      <c r="H27" s="4"/>
    </row>
    <row r="28" spans="2:8" s="11" customFormat="1" ht="15">
      <c r="B28" s="4"/>
      <c r="C28" s="4"/>
      <c r="D28" s="4"/>
      <c r="E28" s="4"/>
      <c r="F28" s="4"/>
      <c r="G28" s="4"/>
      <c r="H28" s="4"/>
    </row>
    <row r="29" spans="2:8" s="11" customFormat="1" ht="15">
      <c r="B29" s="4"/>
      <c r="C29" s="4"/>
      <c r="D29" s="4"/>
      <c r="E29" s="4"/>
      <c r="F29" s="4"/>
      <c r="G29" s="4"/>
      <c r="H29" s="4"/>
    </row>
    <row r="30" spans="2:8" s="11" customFormat="1" ht="15">
      <c r="B30" s="4"/>
      <c r="C30" s="4"/>
      <c r="D30" s="4"/>
      <c r="E30" s="4"/>
      <c r="F30" s="4"/>
      <c r="G30" s="4"/>
      <c r="H30" s="4"/>
    </row>
    <row r="31" spans="2:8" s="11" customFormat="1" ht="15">
      <c r="B31" s="4"/>
      <c r="C31" s="4"/>
      <c r="D31" s="4"/>
      <c r="E31" s="4"/>
      <c r="F31" s="4"/>
      <c r="G31" s="4"/>
      <c r="H31" s="4"/>
    </row>
    <row r="32" spans="2:8" s="11" customFormat="1" ht="15">
      <c r="B32" s="4"/>
      <c r="C32" s="4"/>
      <c r="D32" s="4"/>
      <c r="E32" s="4"/>
      <c r="F32" s="4"/>
      <c r="G32" s="4"/>
      <c r="H32" s="4"/>
    </row>
  </sheetData>
  <sheetProtection sheet="1" objects="1" scenarios="1" selectLockedCells="1"/>
  <mergeCells count="3">
    <mergeCell ref="B4:D4"/>
    <mergeCell ref="F4:I4"/>
    <mergeCell ref="B2:D2"/>
  </mergeCells>
  <hyperlinks>
    <hyperlink ref="G2" location="'Main Cost Model Sheet'!R1C1" display="Main Sheet"/>
    <hyperlink ref="B2:D2" location="'Help &amp; Instructions'!R1C1" display="Cost Model Spreadsheet Instructions"/>
  </hyperlinks>
  <printOptions/>
  <pageMargins left="0.75" right="0.75" top="1" bottom="1" header="0.5" footer="0.5"/>
  <pageSetup fitToHeight="6" fitToWidth="1" horizontalDpi="600" verticalDpi="600" orientation="portrait" scale="60" r:id="rId3"/>
  <legacyDrawing r:id="rId2"/>
</worksheet>
</file>

<file path=xl/worksheets/sheet7.xml><?xml version="1.0" encoding="utf-8"?>
<worksheet xmlns="http://schemas.openxmlformats.org/spreadsheetml/2006/main" xmlns:r="http://schemas.openxmlformats.org/officeDocument/2006/relationships">
  <sheetPr codeName="Sheet8">
    <pageSetUpPr fitToPage="1"/>
  </sheetPr>
  <dimension ref="B1:K31"/>
  <sheetViews>
    <sheetView showGridLines="0" workbookViewId="0" topLeftCell="A1">
      <selection activeCell="I20" sqref="I20"/>
    </sheetView>
  </sheetViews>
  <sheetFormatPr defaultColWidth="9.140625" defaultRowHeight="12.75"/>
  <cols>
    <col min="1" max="1" width="9.140625" style="1" customWidth="1"/>
    <col min="2" max="4" width="5.7109375" style="2" customWidth="1"/>
    <col min="5" max="5" width="33.28125" style="2" customWidth="1"/>
    <col min="6" max="6" width="15.00390625" style="2" customWidth="1"/>
    <col min="7" max="10" width="15.57421875" style="61" bestFit="1" customWidth="1"/>
    <col min="11" max="11" width="14.28125" style="1" bestFit="1" customWidth="1"/>
    <col min="12" max="16384" width="9.140625" style="1" customWidth="1"/>
  </cols>
  <sheetData>
    <row r="1" spans="2:11" ht="27.75">
      <c r="B1" s="300" t="str">
        <f>'Main Cost Model Sheet'!B1:F1</f>
        <v>Public Safety SDR Lifecycle Cost Estimation Workbook</v>
      </c>
      <c r="C1" s="323"/>
      <c r="D1" s="323"/>
      <c r="E1" s="323"/>
      <c r="F1" s="323"/>
      <c r="G1" s="323"/>
      <c r="H1" s="323"/>
      <c r="I1" s="323"/>
      <c r="J1" s="323"/>
      <c r="K1" s="323"/>
    </row>
    <row r="2" spans="2:8" ht="15">
      <c r="B2" s="292" t="s">
        <v>712</v>
      </c>
      <c r="C2" s="292"/>
      <c r="D2" s="292"/>
      <c r="E2" s="292"/>
      <c r="F2" s="3"/>
      <c r="H2" s="60" t="s">
        <v>710</v>
      </c>
    </row>
    <row r="3" spans="3:5" ht="16.5" thickBot="1">
      <c r="C3" s="46"/>
      <c r="D3" s="47"/>
      <c r="E3" s="47"/>
    </row>
    <row r="4" spans="2:11" ht="64.5" thickBot="1" thickTop="1">
      <c r="B4" s="317" t="s">
        <v>312</v>
      </c>
      <c r="C4" s="318"/>
      <c r="D4" s="318"/>
      <c r="E4" s="318"/>
      <c r="F4" s="176" t="s">
        <v>311</v>
      </c>
      <c r="G4" s="317" t="s">
        <v>310</v>
      </c>
      <c r="H4" s="322"/>
      <c r="I4" s="322"/>
      <c r="J4" s="322"/>
      <c r="K4" s="322"/>
    </row>
    <row r="5" spans="2:11" s="8" customFormat="1" ht="16.5" thickTop="1">
      <c r="B5" s="20"/>
      <c r="C5" s="21" t="s">
        <v>657</v>
      </c>
      <c r="D5" s="22"/>
      <c r="E5" s="22"/>
      <c r="F5" s="42"/>
      <c r="G5" s="144">
        <f>IF(H5&gt;0,H5,SUM(H6:H12))</f>
        <v>0</v>
      </c>
      <c r="H5" s="145">
        <v>0</v>
      </c>
      <c r="I5" s="174"/>
      <c r="J5" s="174"/>
      <c r="K5" s="165"/>
    </row>
    <row r="6" spans="2:11" s="8" customFormat="1" ht="16.5" thickBot="1">
      <c r="B6" s="14"/>
      <c r="C6" s="5"/>
      <c r="D6" s="115" t="s">
        <v>633</v>
      </c>
      <c r="E6" s="115"/>
      <c r="F6" s="30"/>
      <c r="G6" s="147"/>
      <c r="H6" s="148">
        <v>0</v>
      </c>
      <c r="I6" s="151"/>
      <c r="J6" s="151"/>
      <c r="K6" s="169"/>
    </row>
    <row r="7" spans="2:11" s="8" customFormat="1" ht="16.5" thickTop="1">
      <c r="B7" s="14"/>
      <c r="C7" s="5"/>
      <c r="D7" s="115" t="s">
        <v>658</v>
      </c>
      <c r="E7" s="115"/>
      <c r="F7" s="30"/>
      <c r="G7" s="147"/>
      <c r="H7" s="150">
        <f>IF(I7&gt;0,I7,SUM(I8:I12))</f>
        <v>0</v>
      </c>
      <c r="I7" s="178">
        <v>0</v>
      </c>
      <c r="J7" s="151"/>
      <c r="K7" s="169"/>
    </row>
    <row r="8" spans="2:11" s="8" customFormat="1" ht="15.75">
      <c r="B8" s="14"/>
      <c r="C8" s="6"/>
      <c r="D8" s="115"/>
      <c r="E8" s="118" t="s">
        <v>659</v>
      </c>
      <c r="F8" s="179">
        <v>1</v>
      </c>
      <c r="G8" s="147"/>
      <c r="H8" s="151"/>
      <c r="I8" s="150">
        <f>J8*F8</f>
        <v>0</v>
      </c>
      <c r="J8" s="175">
        <v>0</v>
      </c>
      <c r="K8" s="230" t="s">
        <v>651</v>
      </c>
    </row>
    <row r="9" spans="2:11" s="8" customFormat="1" ht="15.75">
      <c r="B9" s="14"/>
      <c r="C9" s="6"/>
      <c r="D9" s="115"/>
      <c r="E9" s="118" t="s">
        <v>660</v>
      </c>
      <c r="F9" s="179">
        <v>1</v>
      </c>
      <c r="G9" s="147"/>
      <c r="H9" s="151"/>
      <c r="I9" s="150">
        <f>J9*F9</f>
        <v>0</v>
      </c>
      <c r="J9" s="175">
        <v>0</v>
      </c>
      <c r="K9" s="230" t="s">
        <v>651</v>
      </c>
    </row>
    <row r="10" spans="2:11" s="8" customFormat="1" ht="15.75">
      <c r="B10" s="14"/>
      <c r="C10" s="6"/>
      <c r="D10" s="115"/>
      <c r="E10" s="118" t="s">
        <v>661</v>
      </c>
      <c r="F10" s="179">
        <v>1</v>
      </c>
      <c r="G10" s="147"/>
      <c r="H10" s="151"/>
      <c r="I10" s="150">
        <f>J10*F10</f>
        <v>0</v>
      </c>
      <c r="J10" s="175">
        <v>0</v>
      </c>
      <c r="K10" s="230" t="s">
        <v>651</v>
      </c>
    </row>
    <row r="11" spans="2:11" s="8" customFormat="1" ht="15.75">
      <c r="B11" s="14"/>
      <c r="C11" s="6"/>
      <c r="D11" s="115"/>
      <c r="E11" s="118" t="s">
        <v>662</v>
      </c>
      <c r="F11" s="179">
        <v>1</v>
      </c>
      <c r="G11" s="147"/>
      <c r="H11" s="151"/>
      <c r="I11" s="150">
        <f>J11*F11</f>
        <v>0</v>
      </c>
      <c r="J11" s="175">
        <v>0</v>
      </c>
      <c r="K11" s="230" t="s">
        <v>651</v>
      </c>
    </row>
    <row r="12" spans="2:11" s="8" customFormat="1" ht="15.75">
      <c r="B12" s="14"/>
      <c r="C12" s="6"/>
      <c r="D12" s="115"/>
      <c r="E12" s="118" t="s">
        <v>663</v>
      </c>
      <c r="F12" s="179">
        <v>1</v>
      </c>
      <c r="G12" s="147"/>
      <c r="H12" s="151"/>
      <c r="I12" s="150">
        <f>J12*F12</f>
        <v>0</v>
      </c>
      <c r="J12" s="175">
        <v>0</v>
      </c>
      <c r="K12" s="230" t="s">
        <v>651</v>
      </c>
    </row>
    <row r="13" spans="2:11" s="8" customFormat="1" ht="16.5" thickBot="1">
      <c r="B13" s="15"/>
      <c r="C13" s="16"/>
      <c r="D13" s="16"/>
      <c r="E13" s="16"/>
      <c r="F13" s="32"/>
      <c r="G13" s="81"/>
      <c r="H13" s="82"/>
      <c r="I13" s="82"/>
      <c r="J13" s="82"/>
      <c r="K13" s="34"/>
    </row>
    <row r="14" spans="2:10" s="11" customFormat="1" ht="15.75" thickTop="1">
      <c r="B14" s="4"/>
      <c r="C14" s="4"/>
      <c r="D14" s="4"/>
      <c r="E14" s="4"/>
      <c r="F14" s="4"/>
      <c r="G14" s="83"/>
      <c r="H14" s="83"/>
      <c r="I14" s="83"/>
      <c r="J14" s="83"/>
    </row>
    <row r="15" spans="2:10" s="11" customFormat="1" ht="15">
      <c r="B15" s="195" t="s">
        <v>768</v>
      </c>
      <c r="C15" s="195"/>
      <c r="D15" s="4"/>
      <c r="E15" s="4"/>
      <c r="F15" s="4"/>
      <c r="G15" s="83"/>
      <c r="H15" s="83"/>
      <c r="I15" s="83"/>
      <c r="J15" s="83"/>
    </row>
    <row r="16" spans="2:10" s="11" customFormat="1" ht="15">
      <c r="B16" s="196"/>
      <c r="C16" s="2" t="s">
        <v>769</v>
      </c>
      <c r="D16" s="4"/>
      <c r="E16" s="4"/>
      <c r="F16" s="4"/>
      <c r="G16" s="83"/>
      <c r="H16" s="83"/>
      <c r="I16" s="83"/>
      <c r="J16" s="83"/>
    </row>
    <row r="17" spans="2:10" s="11" customFormat="1" ht="15">
      <c r="B17" s="197"/>
      <c r="C17" s="2" t="s">
        <v>772</v>
      </c>
      <c r="D17" s="4"/>
      <c r="E17" s="4"/>
      <c r="F17" s="4"/>
      <c r="G17" s="83"/>
      <c r="H17" s="83"/>
      <c r="I17" s="83"/>
      <c r="J17" s="83"/>
    </row>
    <row r="18" spans="2:10" s="11" customFormat="1" ht="15">
      <c r="B18" s="198"/>
      <c r="C18" s="199" t="s">
        <v>767</v>
      </c>
      <c r="D18" s="4"/>
      <c r="E18" s="4"/>
      <c r="F18" s="4"/>
      <c r="G18" s="83"/>
      <c r="H18" s="83"/>
      <c r="I18" s="83"/>
      <c r="J18" s="100"/>
    </row>
    <row r="19" spans="2:10" s="11" customFormat="1" ht="15">
      <c r="B19" s="280"/>
      <c r="C19" s="4"/>
      <c r="D19" s="4"/>
      <c r="E19" s="4"/>
      <c r="F19" s="4"/>
      <c r="G19" s="83"/>
      <c r="H19" s="83"/>
      <c r="I19" s="83"/>
      <c r="J19" s="83"/>
    </row>
    <row r="20" spans="2:10" s="11" customFormat="1" ht="15">
      <c r="B20" s="4"/>
      <c r="C20" s="4"/>
      <c r="D20" s="4"/>
      <c r="E20" s="4"/>
      <c r="F20" s="4"/>
      <c r="G20" s="83"/>
      <c r="H20" s="83"/>
      <c r="I20" s="83"/>
      <c r="J20" s="83"/>
    </row>
    <row r="21" spans="2:10" s="11" customFormat="1" ht="15">
      <c r="B21" s="4"/>
      <c r="C21" s="4"/>
      <c r="D21" s="4"/>
      <c r="E21" s="4"/>
      <c r="F21" s="4"/>
      <c r="G21" s="83"/>
      <c r="H21" s="83"/>
      <c r="I21" s="83"/>
      <c r="J21" s="83"/>
    </row>
    <row r="22" spans="2:10" s="11" customFormat="1" ht="15">
      <c r="B22" s="4"/>
      <c r="C22" s="4"/>
      <c r="D22" s="4"/>
      <c r="E22" s="4"/>
      <c r="F22" s="4"/>
      <c r="G22" s="83"/>
      <c r="H22" s="83"/>
      <c r="I22" s="83"/>
      <c r="J22" s="83"/>
    </row>
    <row r="23" spans="2:10" s="11" customFormat="1" ht="15">
      <c r="B23" s="4"/>
      <c r="C23" s="4"/>
      <c r="D23" s="4"/>
      <c r="E23" s="4"/>
      <c r="F23" s="4"/>
      <c r="G23" s="83"/>
      <c r="H23" s="83"/>
      <c r="I23" s="83"/>
      <c r="J23" s="83"/>
    </row>
    <row r="24" spans="2:10" s="11" customFormat="1" ht="15">
      <c r="B24" s="4"/>
      <c r="C24" s="4"/>
      <c r="D24" s="4"/>
      <c r="E24" s="4"/>
      <c r="F24" s="4"/>
      <c r="G24" s="83"/>
      <c r="H24" s="83"/>
      <c r="I24" s="83"/>
      <c r="J24" s="83"/>
    </row>
    <row r="25" spans="2:10" s="11" customFormat="1" ht="15">
      <c r="B25" s="4"/>
      <c r="C25" s="4"/>
      <c r="D25" s="4"/>
      <c r="E25" s="4"/>
      <c r="F25" s="4"/>
      <c r="G25" s="83"/>
      <c r="H25" s="83"/>
      <c r="I25" s="83"/>
      <c r="J25" s="83"/>
    </row>
    <row r="26" spans="2:10" s="11" customFormat="1" ht="15">
      <c r="B26" s="4"/>
      <c r="C26" s="4"/>
      <c r="D26" s="4"/>
      <c r="E26" s="4"/>
      <c r="F26" s="4"/>
      <c r="G26" s="83"/>
      <c r="H26" s="83"/>
      <c r="I26" s="83"/>
      <c r="J26" s="83"/>
    </row>
    <row r="27" spans="2:10" s="11" customFormat="1" ht="15">
      <c r="B27" s="4"/>
      <c r="C27" s="4"/>
      <c r="D27" s="4"/>
      <c r="E27" s="4"/>
      <c r="F27" s="4"/>
      <c r="G27" s="83"/>
      <c r="H27" s="83"/>
      <c r="I27" s="83"/>
      <c r="J27" s="83"/>
    </row>
    <row r="28" spans="2:10" s="11" customFormat="1" ht="15">
      <c r="B28" s="4"/>
      <c r="C28" s="4"/>
      <c r="D28" s="4"/>
      <c r="E28" s="4"/>
      <c r="F28" s="4"/>
      <c r="G28" s="83"/>
      <c r="H28" s="83"/>
      <c r="I28" s="83"/>
      <c r="J28" s="83"/>
    </row>
    <row r="29" spans="2:10" s="11" customFormat="1" ht="15">
      <c r="B29" s="4"/>
      <c r="C29" s="4"/>
      <c r="D29" s="4"/>
      <c r="E29" s="4"/>
      <c r="F29" s="4"/>
      <c r="G29" s="83"/>
      <c r="H29" s="83"/>
      <c r="I29" s="83"/>
      <c r="J29" s="83"/>
    </row>
    <row r="30" spans="2:10" s="11" customFormat="1" ht="15">
      <c r="B30" s="4"/>
      <c r="C30" s="4"/>
      <c r="D30" s="4"/>
      <c r="E30" s="4"/>
      <c r="F30" s="4"/>
      <c r="G30" s="83"/>
      <c r="H30" s="83"/>
      <c r="I30" s="83"/>
      <c r="J30" s="83"/>
    </row>
    <row r="31" spans="2:10" s="11" customFormat="1" ht="15">
      <c r="B31" s="4"/>
      <c r="C31" s="4"/>
      <c r="D31" s="4"/>
      <c r="E31" s="4"/>
      <c r="F31" s="4"/>
      <c r="G31" s="83"/>
      <c r="H31" s="83"/>
      <c r="I31" s="83"/>
      <c r="J31" s="83"/>
    </row>
  </sheetData>
  <sheetProtection sheet="1" objects="1" scenarios="1" selectLockedCells="1"/>
  <mergeCells count="4">
    <mergeCell ref="B4:E4"/>
    <mergeCell ref="G4:K4"/>
    <mergeCell ref="B2:E2"/>
    <mergeCell ref="B1:K1"/>
  </mergeCells>
  <hyperlinks>
    <hyperlink ref="H2" location="'Main Cost Model Sheet'!R1C1" display="Main Sheet"/>
    <hyperlink ref="B2:E2" location="'Help &amp; Instructions'!R1C1" display="Cost Model Spreadsheet Instructions"/>
  </hyperlinks>
  <printOptions/>
  <pageMargins left="0.75" right="0.75" top="1" bottom="1" header="0.5" footer="0.5"/>
  <pageSetup fitToHeight="6" fitToWidth="1" horizontalDpi="600" verticalDpi="600" orientation="portrait" scale="60"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B1:I36"/>
  <sheetViews>
    <sheetView showGridLines="0" workbookViewId="0" topLeftCell="E3">
      <selection activeCell="B24" sqref="B24"/>
    </sheetView>
  </sheetViews>
  <sheetFormatPr defaultColWidth="9.140625" defaultRowHeight="12.75"/>
  <cols>
    <col min="1" max="1" width="9.140625" style="1" customWidth="1"/>
    <col min="2" max="4" width="5.7109375" style="2" customWidth="1"/>
    <col min="5" max="5" width="72.57421875" style="2" customWidth="1"/>
    <col min="6" max="8" width="15.57421875" style="2" bestFit="1" customWidth="1"/>
    <col min="9" max="9" width="14.28125" style="1" bestFit="1" customWidth="1"/>
    <col min="10" max="16384" width="9.140625" style="1" customWidth="1"/>
  </cols>
  <sheetData>
    <row r="1" spans="2:8" ht="27.75">
      <c r="B1" s="300" t="str">
        <f>'Main Cost Model Sheet'!B1:F1</f>
        <v>Public Safety SDR Lifecycle Cost Estimation Workbook</v>
      </c>
      <c r="C1" s="323"/>
      <c r="D1" s="323"/>
      <c r="E1" s="323"/>
      <c r="F1" s="323"/>
      <c r="G1" s="323"/>
      <c r="H1" s="323"/>
    </row>
    <row r="2" spans="2:8" ht="21" customHeight="1">
      <c r="B2" s="292" t="s">
        <v>712</v>
      </c>
      <c r="C2" s="292"/>
      <c r="D2" s="292"/>
      <c r="E2" s="292"/>
      <c r="F2" s="53" t="s">
        <v>710</v>
      </c>
      <c r="G2" s="44"/>
      <c r="H2" s="44"/>
    </row>
    <row r="3" spans="3:5" ht="16.5" thickBot="1">
      <c r="C3" s="46"/>
      <c r="D3" s="47"/>
      <c r="E3" s="47"/>
    </row>
    <row r="4" spans="2:8" ht="21.75" thickBot="1" thickTop="1">
      <c r="B4" s="315" t="s">
        <v>312</v>
      </c>
      <c r="C4" s="316"/>
      <c r="D4" s="316"/>
      <c r="E4" s="316"/>
      <c r="F4" s="324" t="s">
        <v>310</v>
      </c>
      <c r="G4" s="324"/>
      <c r="H4" s="324"/>
    </row>
    <row r="5" spans="2:9" s="10" customFormat="1" ht="16.5" thickTop="1">
      <c r="B5" s="24"/>
      <c r="C5" s="25" t="s">
        <v>84</v>
      </c>
      <c r="D5" s="26"/>
      <c r="E5" s="26"/>
      <c r="F5" s="248">
        <f>IF(G5&gt;0,G5,SUM(G6:G17))</f>
        <v>0</v>
      </c>
      <c r="G5" s="249">
        <v>0</v>
      </c>
      <c r="H5" s="276"/>
      <c r="I5" s="8"/>
    </row>
    <row r="6" spans="2:8" s="10" customFormat="1" ht="15.75">
      <c r="B6" s="14"/>
      <c r="C6" s="5"/>
      <c r="D6" s="115" t="s">
        <v>664</v>
      </c>
      <c r="E6" s="115"/>
      <c r="F6" s="250"/>
      <c r="G6" s="251">
        <f>IF(H6&gt;0,H6,SUM(H7:H10))</f>
        <v>0</v>
      </c>
      <c r="H6" s="277">
        <v>0</v>
      </c>
    </row>
    <row r="7" spans="2:8" s="10" customFormat="1" ht="15.75">
      <c r="B7" s="14"/>
      <c r="C7" s="5"/>
      <c r="D7" s="115"/>
      <c r="E7" s="115" t="s">
        <v>665</v>
      </c>
      <c r="F7" s="250"/>
      <c r="G7" s="252"/>
      <c r="H7" s="253">
        <v>0</v>
      </c>
    </row>
    <row r="8" spans="2:8" s="10" customFormat="1" ht="15.75">
      <c r="B8" s="14"/>
      <c r="C8" s="5"/>
      <c r="D8" s="115"/>
      <c r="E8" s="115" t="s">
        <v>666</v>
      </c>
      <c r="F8" s="250"/>
      <c r="G8" s="252"/>
      <c r="H8" s="253">
        <v>0</v>
      </c>
    </row>
    <row r="9" spans="2:8" s="10" customFormat="1" ht="15.75">
      <c r="B9" s="14"/>
      <c r="C9" s="5"/>
      <c r="D9" s="115"/>
      <c r="E9" s="115" t="s">
        <v>667</v>
      </c>
      <c r="F9" s="250"/>
      <c r="G9" s="252"/>
      <c r="H9" s="253">
        <v>0</v>
      </c>
    </row>
    <row r="10" spans="2:8" s="10" customFormat="1" ht="15.75">
      <c r="B10" s="14"/>
      <c r="C10" s="5"/>
      <c r="D10" s="115"/>
      <c r="E10" s="115" t="s">
        <v>668</v>
      </c>
      <c r="F10" s="250"/>
      <c r="G10" s="252"/>
      <c r="H10" s="253">
        <v>0</v>
      </c>
    </row>
    <row r="11" spans="2:8" s="10" customFormat="1" ht="15.75">
      <c r="B11" s="14"/>
      <c r="C11" s="5"/>
      <c r="D11" s="115" t="s">
        <v>669</v>
      </c>
      <c r="E11" s="115"/>
      <c r="F11" s="250"/>
      <c r="G11" s="254">
        <v>0</v>
      </c>
      <c r="H11" s="255"/>
    </row>
    <row r="12" spans="2:8" s="10" customFormat="1" ht="15.75">
      <c r="B12" s="14"/>
      <c r="C12" s="5"/>
      <c r="D12" s="115" t="s">
        <v>670</v>
      </c>
      <c r="E12" s="115"/>
      <c r="F12" s="250"/>
      <c r="G12" s="254">
        <v>0</v>
      </c>
      <c r="H12" s="255"/>
    </row>
    <row r="13" spans="2:8" s="10" customFormat="1" ht="15.75">
      <c r="B13" s="14"/>
      <c r="C13" s="5"/>
      <c r="D13" s="115" t="s">
        <v>671</v>
      </c>
      <c r="E13" s="115"/>
      <c r="F13" s="250"/>
      <c r="G13" s="251">
        <f>IF(H13&gt;0,H13,SUM(H14:H16))</f>
        <v>0</v>
      </c>
      <c r="H13" s="277">
        <v>0</v>
      </c>
    </row>
    <row r="14" spans="2:8" s="10" customFormat="1" ht="15.75">
      <c r="B14" s="14"/>
      <c r="C14" s="5"/>
      <c r="D14" s="115"/>
      <c r="E14" s="115" t="s">
        <v>674</v>
      </c>
      <c r="F14" s="250"/>
      <c r="G14" s="252"/>
      <c r="H14" s="253">
        <v>0</v>
      </c>
    </row>
    <row r="15" spans="2:8" s="10" customFormat="1" ht="15.75">
      <c r="B15" s="14"/>
      <c r="C15" s="5"/>
      <c r="D15" s="115"/>
      <c r="E15" s="115" t="s">
        <v>673</v>
      </c>
      <c r="F15" s="250"/>
      <c r="G15" s="252"/>
      <c r="H15" s="253">
        <v>0</v>
      </c>
    </row>
    <row r="16" spans="2:8" s="10" customFormat="1" ht="15.75">
      <c r="B16" s="14"/>
      <c r="C16" s="5"/>
      <c r="D16" s="115"/>
      <c r="E16" s="115" t="s">
        <v>672</v>
      </c>
      <c r="F16" s="250"/>
      <c r="G16" s="252"/>
      <c r="H16" s="253">
        <v>0</v>
      </c>
    </row>
    <row r="17" spans="2:8" s="10" customFormat="1" ht="15.75">
      <c r="B17" s="14"/>
      <c r="C17" s="5"/>
      <c r="D17" s="115" t="s">
        <v>675</v>
      </c>
      <c r="E17" s="143"/>
      <c r="F17" s="250"/>
      <c r="G17" s="254">
        <v>0</v>
      </c>
      <c r="H17" s="255"/>
    </row>
    <row r="18" spans="2:8" s="8" customFormat="1" ht="16.5" thickBot="1">
      <c r="B18" s="15"/>
      <c r="C18" s="16"/>
      <c r="D18" s="16"/>
      <c r="E18" s="16"/>
      <c r="F18" s="18"/>
      <c r="G18" s="28"/>
      <c r="H18" s="19"/>
    </row>
    <row r="19" spans="2:8" s="11" customFormat="1" ht="15.75" thickTop="1">
      <c r="B19" s="4"/>
      <c r="C19" s="4"/>
      <c r="D19" s="4"/>
      <c r="E19" s="4"/>
      <c r="F19" s="4"/>
      <c r="G19" s="4"/>
      <c r="H19" s="4"/>
    </row>
    <row r="20" spans="2:8" s="11" customFormat="1" ht="15">
      <c r="B20" s="195" t="s">
        <v>768</v>
      </c>
      <c r="C20" s="195"/>
      <c r="D20" s="4"/>
      <c r="E20" s="4"/>
      <c r="F20" s="4"/>
      <c r="G20" s="4"/>
      <c r="H20" s="4"/>
    </row>
    <row r="21" spans="2:8" s="11" customFormat="1" ht="15">
      <c r="B21" s="196"/>
      <c r="C21" s="2" t="s">
        <v>769</v>
      </c>
      <c r="D21" s="4"/>
      <c r="E21" s="4"/>
      <c r="F21" s="4"/>
      <c r="G21" s="4"/>
      <c r="H21" s="4"/>
    </row>
    <row r="22" spans="2:8" s="11" customFormat="1" ht="15">
      <c r="B22" s="197"/>
      <c r="C22" s="2" t="s">
        <v>772</v>
      </c>
      <c r="D22" s="4"/>
      <c r="E22" s="4"/>
      <c r="F22" s="4"/>
      <c r="G22" s="4"/>
      <c r="H22" s="4"/>
    </row>
    <row r="23" spans="2:8" s="11" customFormat="1" ht="15">
      <c r="B23" s="198"/>
      <c r="C23" s="199" t="s">
        <v>767</v>
      </c>
      <c r="D23" s="4"/>
      <c r="E23" s="4"/>
      <c r="F23" s="4"/>
      <c r="G23" s="4"/>
      <c r="H23" s="4"/>
    </row>
    <row r="24" spans="2:8" s="11" customFormat="1" ht="15">
      <c r="B24" s="280"/>
      <c r="C24" s="4"/>
      <c r="D24" s="4"/>
      <c r="E24" s="4"/>
      <c r="F24" s="4"/>
      <c r="G24" s="4"/>
      <c r="H24" s="4"/>
    </row>
    <row r="25" spans="2:8" s="11" customFormat="1" ht="15">
      <c r="B25" s="4"/>
      <c r="C25" s="4"/>
      <c r="D25" s="4"/>
      <c r="E25" s="4"/>
      <c r="F25" s="4"/>
      <c r="G25" s="4"/>
      <c r="H25" s="4"/>
    </row>
    <row r="26" spans="2:8" s="11" customFormat="1" ht="15">
      <c r="B26" s="4"/>
      <c r="C26" s="4"/>
      <c r="D26" s="4"/>
      <c r="E26" s="4"/>
      <c r="F26" s="4"/>
      <c r="G26" s="4"/>
      <c r="H26" s="4"/>
    </row>
    <row r="27" spans="2:8" s="11" customFormat="1" ht="15">
      <c r="B27" s="4"/>
      <c r="C27" s="4"/>
      <c r="D27" s="4"/>
      <c r="E27" s="4"/>
      <c r="F27" s="4"/>
      <c r="G27" s="4"/>
      <c r="H27" s="4"/>
    </row>
    <row r="28" spans="2:8" s="11" customFormat="1" ht="15">
      <c r="B28" s="4"/>
      <c r="C28" s="4"/>
      <c r="D28" s="4"/>
      <c r="E28" s="4"/>
      <c r="F28" s="4"/>
      <c r="G28" s="4"/>
      <c r="H28" s="4"/>
    </row>
    <row r="29" spans="2:8" s="11" customFormat="1" ht="15">
      <c r="B29" s="4"/>
      <c r="C29" s="4"/>
      <c r="D29" s="4"/>
      <c r="E29" s="4"/>
      <c r="F29" s="4"/>
      <c r="G29" s="4"/>
      <c r="H29" s="4"/>
    </row>
    <row r="30" spans="2:8" s="11" customFormat="1" ht="15">
      <c r="B30" s="4"/>
      <c r="C30" s="4"/>
      <c r="D30" s="4"/>
      <c r="E30" s="4"/>
      <c r="F30" s="4"/>
      <c r="G30" s="4"/>
      <c r="H30" s="4"/>
    </row>
    <row r="31" spans="2:8" s="11" customFormat="1" ht="15">
      <c r="B31" s="4"/>
      <c r="C31" s="4"/>
      <c r="D31" s="4"/>
      <c r="E31" s="4"/>
      <c r="F31" s="4"/>
      <c r="G31" s="4"/>
      <c r="H31" s="4"/>
    </row>
    <row r="32" spans="2:8" s="11" customFormat="1" ht="15">
      <c r="B32" s="4"/>
      <c r="C32" s="4"/>
      <c r="D32" s="4"/>
      <c r="E32" s="4"/>
      <c r="F32" s="4"/>
      <c r="G32" s="4"/>
      <c r="H32" s="4"/>
    </row>
    <row r="33" spans="2:8" s="11" customFormat="1" ht="15">
      <c r="B33" s="4"/>
      <c r="C33" s="4"/>
      <c r="D33" s="4"/>
      <c r="E33" s="4"/>
      <c r="F33" s="4"/>
      <c r="G33" s="4"/>
      <c r="H33" s="4"/>
    </row>
    <row r="34" spans="2:8" s="11" customFormat="1" ht="15">
      <c r="B34" s="4"/>
      <c r="C34" s="4"/>
      <c r="D34" s="4"/>
      <c r="E34" s="4"/>
      <c r="F34" s="4"/>
      <c r="G34" s="4"/>
      <c r="H34" s="4"/>
    </row>
    <row r="35" spans="2:8" s="11" customFormat="1" ht="15">
      <c r="B35" s="4"/>
      <c r="C35" s="4"/>
      <c r="D35" s="4"/>
      <c r="E35" s="4"/>
      <c r="F35" s="4"/>
      <c r="G35" s="4"/>
      <c r="H35" s="4"/>
    </row>
    <row r="36" spans="2:8" s="11" customFormat="1" ht="15">
      <c r="B36" s="4"/>
      <c r="C36" s="4"/>
      <c r="D36" s="4"/>
      <c r="E36" s="4"/>
      <c r="F36" s="4"/>
      <c r="G36" s="4"/>
      <c r="H36" s="4"/>
    </row>
  </sheetData>
  <sheetProtection sheet="1" objects="1" scenarios="1" selectLockedCells="1"/>
  <mergeCells count="4">
    <mergeCell ref="B4:E4"/>
    <mergeCell ref="F4:H4"/>
    <mergeCell ref="B2:E2"/>
    <mergeCell ref="B1:H1"/>
  </mergeCells>
  <hyperlinks>
    <hyperlink ref="F2" location="'Main Cost Model Sheet'!R1C1" display="Main Sheet"/>
    <hyperlink ref="B2:E2" location="'Help &amp; Instructions'!R1C1" display="Cost Model Spreadsheet Instructions"/>
  </hyperlinks>
  <printOptions/>
  <pageMargins left="0.75" right="0.75" top="1" bottom="1" header="0.5" footer="0.5"/>
  <pageSetup fitToHeight="6" fitToWidth="1" horizontalDpi="600" verticalDpi="600" orientation="portrait" scale="62" r:id="rId3"/>
  <legacyDrawing r:id="rId2"/>
</worksheet>
</file>

<file path=xl/worksheets/sheet9.xml><?xml version="1.0" encoding="utf-8"?>
<worksheet xmlns="http://schemas.openxmlformats.org/spreadsheetml/2006/main" xmlns:r="http://schemas.openxmlformats.org/officeDocument/2006/relationships">
  <sheetPr codeName="Sheet11">
    <pageSetUpPr fitToPage="1"/>
  </sheetPr>
  <dimension ref="B1:M51"/>
  <sheetViews>
    <sheetView showGridLines="0" zoomScale="75" zoomScaleNormal="75" workbookViewId="0" topLeftCell="G3">
      <selection activeCell="I29" sqref="I29"/>
    </sheetView>
  </sheetViews>
  <sheetFormatPr defaultColWidth="9.140625" defaultRowHeight="12.75"/>
  <cols>
    <col min="1" max="1" width="9.140625" style="1" customWidth="1"/>
    <col min="2" max="5" width="5.7109375" style="2" customWidth="1"/>
    <col min="6" max="6" width="78.140625" style="2" customWidth="1"/>
    <col min="7" max="7" width="15.00390625" style="2" customWidth="1"/>
    <col min="8" max="8" width="18.28125" style="61" bestFit="1" customWidth="1"/>
    <col min="9" max="9" width="21.140625" style="61" bestFit="1" customWidth="1"/>
    <col min="10" max="10" width="18.28125" style="61" bestFit="1" customWidth="1"/>
    <col min="11" max="11" width="17.7109375" style="61" customWidth="1"/>
    <col min="12" max="12" width="18.28125" style="74" bestFit="1" customWidth="1"/>
    <col min="13" max="13" width="0.42578125" style="1" customWidth="1"/>
    <col min="14" max="16384" width="9.140625" style="1" customWidth="1"/>
  </cols>
  <sheetData>
    <row r="1" spans="2:13" ht="27.75">
      <c r="B1" s="300" t="str">
        <f>'Main Cost Model Sheet'!B1:F1</f>
        <v>Public Safety SDR Lifecycle Cost Estimation Workbook</v>
      </c>
      <c r="C1" s="323"/>
      <c r="D1" s="323"/>
      <c r="E1" s="323"/>
      <c r="F1" s="323"/>
      <c r="G1" s="323"/>
      <c r="H1" s="323"/>
      <c r="I1" s="323"/>
      <c r="J1" s="323"/>
      <c r="K1" s="323"/>
      <c r="L1" s="323"/>
      <c r="M1" s="323"/>
    </row>
    <row r="2" spans="2:7" ht="15">
      <c r="B2" s="292" t="s">
        <v>712</v>
      </c>
      <c r="C2" s="292"/>
      <c r="D2" s="292"/>
      <c r="E2" s="292"/>
      <c r="F2" s="292"/>
      <c r="G2" s="53" t="s">
        <v>710</v>
      </c>
    </row>
    <row r="3" spans="3:6" ht="16.5" thickBot="1">
      <c r="C3" s="46"/>
      <c r="D3" s="47"/>
      <c r="E3" s="47"/>
      <c r="F3" s="47"/>
    </row>
    <row r="4" spans="2:13" ht="73.5" thickBot="1" thickTop="1">
      <c r="B4" s="315" t="s">
        <v>312</v>
      </c>
      <c r="C4" s="316"/>
      <c r="D4" s="316"/>
      <c r="E4" s="316"/>
      <c r="F4" s="316"/>
      <c r="G4" s="106" t="s">
        <v>311</v>
      </c>
      <c r="H4" s="295" t="s">
        <v>310</v>
      </c>
      <c r="I4" s="325"/>
      <c r="J4" s="325"/>
      <c r="K4" s="325"/>
      <c r="L4" s="325"/>
      <c r="M4" s="299"/>
    </row>
    <row r="5" spans="2:13" s="8" customFormat="1" ht="16.5" thickTop="1">
      <c r="B5" s="24"/>
      <c r="C5" s="25" t="s">
        <v>761</v>
      </c>
      <c r="D5" s="26"/>
      <c r="E5" s="26"/>
      <c r="F5" s="26"/>
      <c r="G5" s="29"/>
      <c r="H5" s="76">
        <f>IF(I5&gt;0,I5,SUM(I6:I32))</f>
        <v>0</v>
      </c>
      <c r="I5" s="87">
        <v>0</v>
      </c>
      <c r="J5" s="88"/>
      <c r="K5" s="88"/>
      <c r="L5" s="95"/>
      <c r="M5" s="41"/>
    </row>
    <row r="6" spans="2:13" s="8" customFormat="1" ht="15.75">
      <c r="B6" s="14"/>
      <c r="C6" s="6"/>
      <c r="D6" s="51" t="s">
        <v>635</v>
      </c>
      <c r="E6" s="52"/>
      <c r="F6" s="52"/>
      <c r="G6" s="30"/>
      <c r="H6" s="78"/>
      <c r="I6" s="96">
        <f>IF(J6&gt;0,J6,SUM(J7:J16))</f>
        <v>0</v>
      </c>
      <c r="J6" s="257">
        <v>0</v>
      </c>
      <c r="K6" s="65"/>
      <c r="L6" s="97"/>
      <c r="M6" s="33"/>
    </row>
    <row r="7" spans="2:13" s="8" customFormat="1" ht="15.75">
      <c r="B7" s="14"/>
      <c r="C7" s="6"/>
      <c r="D7" s="51"/>
      <c r="E7" s="52" t="s">
        <v>682</v>
      </c>
      <c r="F7" s="52"/>
      <c r="G7" s="30"/>
      <c r="H7" s="78"/>
      <c r="I7" s="73"/>
      <c r="J7" s="70">
        <v>0</v>
      </c>
      <c r="K7" s="216"/>
      <c r="L7" s="97"/>
      <c r="M7" s="33"/>
    </row>
    <row r="8" spans="2:13" s="8" customFormat="1" ht="15.75">
      <c r="B8" s="14"/>
      <c r="C8" s="6"/>
      <c r="D8" s="51"/>
      <c r="E8" s="52" t="s">
        <v>683</v>
      </c>
      <c r="F8" s="52"/>
      <c r="G8" s="30"/>
      <c r="H8" s="78"/>
      <c r="I8" s="73"/>
      <c r="J8" s="63">
        <f>IF(K8&gt;0,K8,SUM(K9:K15))</f>
        <v>0</v>
      </c>
      <c r="K8" s="64">
        <v>0</v>
      </c>
      <c r="L8" s="97"/>
      <c r="M8" s="33"/>
    </row>
    <row r="9" spans="2:13" s="8" customFormat="1" ht="15.75">
      <c r="B9" s="14"/>
      <c r="C9" s="6"/>
      <c r="D9" s="51"/>
      <c r="E9" s="52"/>
      <c r="F9" s="52" t="s">
        <v>684</v>
      </c>
      <c r="G9" s="30"/>
      <c r="H9" s="78"/>
      <c r="I9" s="73"/>
      <c r="J9" s="65"/>
      <c r="K9" s="70">
        <v>0</v>
      </c>
      <c r="L9" s="97"/>
      <c r="M9" s="33"/>
    </row>
    <row r="10" spans="2:13" s="8" customFormat="1" ht="15.75">
      <c r="B10" s="14"/>
      <c r="C10" s="6"/>
      <c r="D10" s="51"/>
      <c r="E10" s="52"/>
      <c r="F10" s="52" t="s">
        <v>685</v>
      </c>
      <c r="G10" s="30"/>
      <c r="H10" s="78"/>
      <c r="I10" s="73"/>
      <c r="J10" s="65"/>
      <c r="K10" s="70">
        <v>0</v>
      </c>
      <c r="L10" s="97"/>
      <c r="M10" s="33"/>
    </row>
    <row r="11" spans="2:13" s="8" customFormat="1" ht="15.75">
      <c r="B11" s="14"/>
      <c r="C11" s="6"/>
      <c r="D11" s="51"/>
      <c r="E11" s="52"/>
      <c r="F11" s="52" t="s">
        <v>686</v>
      </c>
      <c r="G11" s="30"/>
      <c r="H11" s="78"/>
      <c r="I11" s="73"/>
      <c r="J11" s="65"/>
      <c r="K11" s="70">
        <v>0</v>
      </c>
      <c r="L11" s="97"/>
      <c r="M11" s="33"/>
    </row>
    <row r="12" spans="2:13" s="8" customFormat="1" ht="15.75">
      <c r="B12" s="14"/>
      <c r="C12" s="6"/>
      <c r="D12" s="51"/>
      <c r="E12" s="52"/>
      <c r="F12" s="52" t="s">
        <v>687</v>
      </c>
      <c r="G12" s="30"/>
      <c r="H12" s="78"/>
      <c r="I12" s="73"/>
      <c r="J12" s="65"/>
      <c r="K12" s="70">
        <v>0</v>
      </c>
      <c r="L12" s="97"/>
      <c r="M12" s="33"/>
    </row>
    <row r="13" spans="2:13" s="8" customFormat="1" ht="15.75">
      <c r="B13" s="14"/>
      <c r="C13" s="6"/>
      <c r="D13" s="51"/>
      <c r="E13" s="52"/>
      <c r="F13" s="52" t="s">
        <v>688</v>
      </c>
      <c r="G13" s="30"/>
      <c r="H13" s="78"/>
      <c r="I13" s="73"/>
      <c r="J13" s="65"/>
      <c r="K13" s="70">
        <v>0</v>
      </c>
      <c r="L13" s="97"/>
      <c r="M13" s="33"/>
    </row>
    <row r="14" spans="2:13" s="8" customFormat="1" ht="15.75">
      <c r="B14" s="14"/>
      <c r="C14" s="6"/>
      <c r="D14" s="51"/>
      <c r="E14" s="52"/>
      <c r="F14" s="52" t="s">
        <v>689</v>
      </c>
      <c r="G14" s="30"/>
      <c r="H14" s="78"/>
      <c r="I14" s="73"/>
      <c r="J14" s="65"/>
      <c r="K14" s="70">
        <v>0</v>
      </c>
      <c r="L14" s="97"/>
      <c r="M14" s="33"/>
    </row>
    <row r="15" spans="2:13" s="8" customFormat="1" ht="15.75">
      <c r="B15" s="14"/>
      <c r="C15" s="6"/>
      <c r="D15" s="51"/>
      <c r="E15" s="52"/>
      <c r="F15" s="52" t="s">
        <v>690</v>
      </c>
      <c r="G15" s="30"/>
      <c r="H15" s="78"/>
      <c r="I15" s="73"/>
      <c r="J15" s="65"/>
      <c r="K15" s="70">
        <v>0</v>
      </c>
      <c r="L15" s="97"/>
      <c r="M15" s="33"/>
    </row>
    <row r="16" spans="2:13" s="8" customFormat="1" ht="15.75">
      <c r="B16" s="14"/>
      <c r="C16" s="6"/>
      <c r="D16" s="51"/>
      <c r="E16" s="52" t="s">
        <v>691</v>
      </c>
      <c r="F16" s="52"/>
      <c r="G16" s="30"/>
      <c r="H16" s="78"/>
      <c r="I16" s="73"/>
      <c r="J16" s="70">
        <v>0</v>
      </c>
      <c r="K16" s="65"/>
      <c r="L16" s="97"/>
      <c r="M16" s="33"/>
    </row>
    <row r="17" spans="2:13" s="8" customFormat="1" ht="15.75">
      <c r="B17" s="14"/>
      <c r="C17" s="6"/>
      <c r="D17" s="5" t="s">
        <v>636</v>
      </c>
      <c r="E17" s="6"/>
      <c r="F17" s="6"/>
      <c r="G17" s="30"/>
      <c r="H17" s="78"/>
      <c r="I17" s="63">
        <f>IF(J17&gt;0,J17,SUM(J18:J21))</f>
        <v>0</v>
      </c>
      <c r="J17" s="257">
        <v>0</v>
      </c>
      <c r="K17" s="65"/>
      <c r="L17" s="97"/>
      <c r="M17" s="33"/>
    </row>
    <row r="18" spans="2:13" s="8" customFormat="1" ht="15.75">
      <c r="B18" s="14"/>
      <c r="C18" s="6"/>
      <c r="D18" s="6"/>
      <c r="E18" s="5" t="s">
        <v>639</v>
      </c>
      <c r="F18" s="6"/>
      <c r="G18" s="31">
        <v>1</v>
      </c>
      <c r="H18" s="78"/>
      <c r="I18" s="65"/>
      <c r="J18" s="63">
        <f>K18*$G18</f>
        <v>0</v>
      </c>
      <c r="K18" s="98">
        <v>0</v>
      </c>
      <c r="L18" s="226" t="s">
        <v>771</v>
      </c>
      <c r="M18" s="33"/>
    </row>
    <row r="19" spans="2:13" s="8" customFormat="1" ht="15.75">
      <c r="B19" s="14"/>
      <c r="C19" s="6"/>
      <c r="D19" s="6"/>
      <c r="E19" s="5" t="s">
        <v>640</v>
      </c>
      <c r="F19" s="6"/>
      <c r="G19" s="31">
        <v>1</v>
      </c>
      <c r="H19" s="78"/>
      <c r="I19" s="65"/>
      <c r="J19" s="63">
        <f>K19*$G19</f>
        <v>0</v>
      </c>
      <c r="K19" s="98">
        <v>0</v>
      </c>
      <c r="L19" s="226" t="s">
        <v>771</v>
      </c>
      <c r="M19" s="33"/>
    </row>
    <row r="20" spans="2:13" s="8" customFormat="1" ht="15.75">
      <c r="B20" s="14"/>
      <c r="C20" s="6"/>
      <c r="D20" s="6"/>
      <c r="E20" s="5" t="s">
        <v>641</v>
      </c>
      <c r="F20" s="6"/>
      <c r="G20" s="31">
        <v>1</v>
      </c>
      <c r="H20" s="78"/>
      <c r="I20" s="65"/>
      <c r="J20" s="63">
        <f>K20*$G20</f>
        <v>0</v>
      </c>
      <c r="K20" s="98">
        <v>0</v>
      </c>
      <c r="L20" s="226" t="s">
        <v>771</v>
      </c>
      <c r="M20" s="33"/>
    </row>
    <row r="21" spans="2:13" s="8" customFormat="1" ht="15.75">
      <c r="B21" s="14"/>
      <c r="C21" s="6"/>
      <c r="D21" s="6"/>
      <c r="E21" s="5" t="s">
        <v>642</v>
      </c>
      <c r="F21" s="6"/>
      <c r="G21" s="31">
        <v>1</v>
      </c>
      <c r="H21" s="78"/>
      <c r="I21" s="65"/>
      <c r="J21" s="63">
        <f>K21*$G21</f>
        <v>0</v>
      </c>
      <c r="K21" s="98">
        <v>0</v>
      </c>
      <c r="L21" s="226" t="s">
        <v>771</v>
      </c>
      <c r="M21" s="33"/>
    </row>
    <row r="22" spans="2:13" s="8" customFormat="1" ht="15.75">
      <c r="B22" s="14"/>
      <c r="C22" s="6"/>
      <c r="D22" s="5" t="s">
        <v>637</v>
      </c>
      <c r="E22" s="6"/>
      <c r="F22" s="6"/>
      <c r="G22" s="31">
        <v>1</v>
      </c>
      <c r="H22" s="78"/>
      <c r="I22" s="63">
        <f>J22*$G22</f>
        <v>0</v>
      </c>
      <c r="J22" s="70">
        <v>0</v>
      </c>
      <c r="K22" s="226" t="s">
        <v>771</v>
      </c>
      <c r="L22" s="97"/>
      <c r="M22" s="33"/>
    </row>
    <row r="23" spans="2:13" s="8" customFormat="1" ht="15.75">
      <c r="B23" s="14"/>
      <c r="C23" s="6"/>
      <c r="D23" s="5" t="s">
        <v>638</v>
      </c>
      <c r="E23" s="6"/>
      <c r="F23" s="6"/>
      <c r="G23" s="30"/>
      <c r="H23" s="78"/>
      <c r="I23" s="63">
        <f>IF(J23&gt;0,J23,SUM(J24:J25))</f>
        <v>0</v>
      </c>
      <c r="J23" s="257">
        <v>0</v>
      </c>
      <c r="K23" s="65"/>
      <c r="L23" s="97"/>
      <c r="M23" s="33"/>
    </row>
    <row r="24" spans="2:13" s="8" customFormat="1" ht="15.75">
      <c r="B24" s="14"/>
      <c r="C24" s="6"/>
      <c r="D24" s="6"/>
      <c r="E24" s="5" t="s">
        <v>643</v>
      </c>
      <c r="F24" s="6"/>
      <c r="G24" s="31">
        <v>1</v>
      </c>
      <c r="H24" s="78"/>
      <c r="I24" s="65"/>
      <c r="J24" s="63">
        <f>K24*$G24</f>
        <v>0</v>
      </c>
      <c r="K24" s="98">
        <v>0</v>
      </c>
      <c r="L24" s="226" t="s">
        <v>771</v>
      </c>
      <c r="M24" s="33"/>
    </row>
    <row r="25" spans="2:13" s="8" customFormat="1" ht="15.75">
      <c r="B25" s="14"/>
      <c r="C25" s="6"/>
      <c r="D25" s="6"/>
      <c r="E25" s="5" t="s">
        <v>644</v>
      </c>
      <c r="F25" s="6"/>
      <c r="G25" s="31">
        <v>1</v>
      </c>
      <c r="H25" s="78"/>
      <c r="I25" s="65"/>
      <c r="J25" s="63">
        <f>K25*$G25</f>
        <v>0</v>
      </c>
      <c r="K25" s="98">
        <v>0</v>
      </c>
      <c r="L25" s="226" t="s">
        <v>771</v>
      </c>
      <c r="M25" s="33"/>
    </row>
    <row r="26" spans="2:13" s="8" customFormat="1" ht="15.75">
      <c r="B26" s="14"/>
      <c r="C26" s="6"/>
      <c r="D26" s="5" t="s">
        <v>645</v>
      </c>
      <c r="E26" s="6"/>
      <c r="F26" s="6"/>
      <c r="G26" s="31">
        <v>1</v>
      </c>
      <c r="H26" s="78"/>
      <c r="I26" s="63">
        <f>J26*$G26</f>
        <v>0</v>
      </c>
      <c r="J26" s="70">
        <v>0</v>
      </c>
      <c r="K26" s="226" t="s">
        <v>771</v>
      </c>
      <c r="L26" s="97"/>
      <c r="M26" s="33"/>
    </row>
    <row r="27" spans="2:13" s="8" customFormat="1" ht="15.75">
      <c r="B27" s="14"/>
      <c r="C27" s="6"/>
      <c r="D27" s="5" t="s">
        <v>646</v>
      </c>
      <c r="E27" s="6"/>
      <c r="F27" s="6"/>
      <c r="G27" s="31">
        <v>1</v>
      </c>
      <c r="H27" s="78"/>
      <c r="I27" s="63">
        <f>J27*$G27</f>
        <v>0</v>
      </c>
      <c r="J27" s="70">
        <v>0</v>
      </c>
      <c r="K27" s="226" t="s">
        <v>771</v>
      </c>
      <c r="L27" s="97"/>
      <c r="M27" s="33"/>
    </row>
    <row r="28" spans="2:13" s="8" customFormat="1" ht="15" customHeight="1" thickBot="1">
      <c r="B28" s="14"/>
      <c r="C28" s="6"/>
      <c r="D28" s="5" t="s">
        <v>647</v>
      </c>
      <c r="E28" s="6"/>
      <c r="F28" s="6"/>
      <c r="G28" s="30"/>
      <c r="H28" s="78"/>
      <c r="I28" s="68">
        <v>0</v>
      </c>
      <c r="J28" s="65"/>
      <c r="K28" s="65"/>
      <c r="L28" s="97"/>
      <c r="M28" s="33"/>
    </row>
    <row r="29" spans="2:13" s="8" customFormat="1" ht="16.5" thickTop="1">
      <c r="B29" s="14"/>
      <c r="C29" s="6"/>
      <c r="D29" s="5" t="s">
        <v>692</v>
      </c>
      <c r="E29" s="6"/>
      <c r="F29" s="6"/>
      <c r="G29" s="30"/>
      <c r="H29" s="78"/>
      <c r="I29" s="63">
        <f>IF(J29&gt;0,J29,SUM(J30:J31))</f>
        <v>0</v>
      </c>
      <c r="J29" s="87">
        <v>0</v>
      </c>
      <c r="K29" s="65"/>
      <c r="L29" s="97"/>
      <c r="M29" s="33"/>
    </row>
    <row r="30" spans="2:13" s="8" customFormat="1" ht="15.75">
      <c r="B30" s="14"/>
      <c r="C30" s="6"/>
      <c r="D30" s="5"/>
      <c r="E30" s="6" t="s">
        <v>693</v>
      </c>
      <c r="F30" s="6"/>
      <c r="G30" s="31">
        <v>1</v>
      </c>
      <c r="H30" s="78"/>
      <c r="I30" s="65"/>
      <c r="J30" s="63">
        <f>K30*G30</f>
        <v>0</v>
      </c>
      <c r="K30" s="98">
        <v>0</v>
      </c>
      <c r="L30" s="226" t="s">
        <v>771</v>
      </c>
      <c r="M30" s="33"/>
    </row>
    <row r="31" spans="2:13" s="8" customFormat="1" ht="15.75">
      <c r="B31" s="14"/>
      <c r="C31" s="6"/>
      <c r="D31" s="5"/>
      <c r="E31" s="6" t="s">
        <v>694</v>
      </c>
      <c r="F31" s="6"/>
      <c r="G31" s="31">
        <v>1</v>
      </c>
      <c r="H31" s="78"/>
      <c r="I31" s="65"/>
      <c r="J31" s="63">
        <f>K31*G31</f>
        <v>0</v>
      </c>
      <c r="K31" s="98">
        <v>0</v>
      </c>
      <c r="L31" s="226" t="s">
        <v>771</v>
      </c>
      <c r="M31" s="33"/>
    </row>
    <row r="32" spans="2:13" s="8" customFormat="1" ht="15.75">
      <c r="B32" s="14"/>
      <c r="C32" s="6"/>
      <c r="D32" s="5" t="s">
        <v>648</v>
      </c>
      <c r="E32" s="6"/>
      <c r="F32" s="6"/>
      <c r="G32" s="31">
        <v>0</v>
      </c>
      <c r="H32" s="78"/>
      <c r="I32" s="63">
        <f>J32*G32</f>
        <v>0</v>
      </c>
      <c r="J32" s="70">
        <v>0</v>
      </c>
      <c r="K32" s="226" t="s">
        <v>771</v>
      </c>
      <c r="L32" s="97"/>
      <c r="M32" s="33"/>
    </row>
    <row r="33" spans="2:13" s="8" customFormat="1" ht="16.5" thickBot="1">
      <c r="B33" s="15"/>
      <c r="C33" s="16"/>
      <c r="D33" s="16"/>
      <c r="E33" s="16"/>
      <c r="F33" s="16"/>
      <c r="G33" s="32"/>
      <c r="H33" s="81"/>
      <c r="I33" s="82"/>
      <c r="J33" s="82"/>
      <c r="K33" s="82"/>
      <c r="L33" s="99"/>
      <c r="M33" s="33"/>
    </row>
    <row r="34" spans="2:12" s="11" customFormat="1" ht="15.75" thickTop="1">
      <c r="B34" s="4"/>
      <c r="C34" s="4"/>
      <c r="D34" s="4"/>
      <c r="E34" s="4"/>
      <c r="F34" s="4"/>
      <c r="G34" s="4"/>
      <c r="H34" s="83"/>
      <c r="I34" s="83"/>
      <c r="J34" s="83"/>
      <c r="K34" s="83"/>
      <c r="L34" s="84"/>
    </row>
    <row r="35" spans="2:12" s="11" customFormat="1" ht="15">
      <c r="B35" s="4"/>
      <c r="C35" s="4"/>
      <c r="D35" s="4"/>
      <c r="E35" s="4"/>
      <c r="F35" s="4"/>
      <c r="G35" s="4"/>
      <c r="H35" s="83"/>
      <c r="I35" s="83"/>
      <c r="J35" s="83"/>
      <c r="K35" s="83"/>
      <c r="L35" s="84"/>
    </row>
    <row r="36" spans="2:12" s="11" customFormat="1" ht="15">
      <c r="B36" s="11" t="s">
        <v>768</v>
      </c>
      <c r="D36" s="4"/>
      <c r="E36" s="4"/>
      <c r="F36" s="4"/>
      <c r="G36" s="4"/>
      <c r="H36" s="83"/>
      <c r="I36" s="83"/>
      <c r="J36" s="83"/>
      <c r="K36" s="83"/>
      <c r="L36" s="84"/>
    </row>
    <row r="37" spans="2:12" s="11" customFormat="1" ht="15">
      <c r="B37" s="194"/>
      <c r="C37" s="4" t="s">
        <v>769</v>
      </c>
      <c r="D37" s="4"/>
      <c r="E37" s="4"/>
      <c r="F37" s="4"/>
      <c r="G37" s="4"/>
      <c r="H37" s="83"/>
      <c r="I37" s="83"/>
      <c r="J37" s="83"/>
      <c r="K37" s="83"/>
      <c r="L37" s="84"/>
    </row>
    <row r="38" spans="2:12" s="11" customFormat="1" ht="15">
      <c r="B38" s="64"/>
      <c r="C38" s="4" t="s">
        <v>772</v>
      </c>
      <c r="D38" s="4"/>
      <c r="E38" s="4"/>
      <c r="F38" s="4"/>
      <c r="G38" s="4"/>
      <c r="H38" s="83"/>
      <c r="I38" s="83"/>
      <c r="J38" s="83"/>
      <c r="K38" s="100"/>
      <c r="L38" s="84"/>
    </row>
    <row r="39" spans="2:12" s="11" customFormat="1" ht="15">
      <c r="B39" s="202"/>
      <c r="C39" s="11" t="s">
        <v>767</v>
      </c>
      <c r="D39" s="4"/>
      <c r="E39" s="4"/>
      <c r="F39" s="4"/>
      <c r="G39" s="4"/>
      <c r="H39" s="83"/>
      <c r="I39" s="83"/>
      <c r="J39" s="83"/>
      <c r="K39" s="83"/>
      <c r="L39" s="84"/>
    </row>
    <row r="40" spans="2:12" s="11" customFormat="1" ht="15">
      <c r="B40" s="4"/>
      <c r="C40" s="4"/>
      <c r="D40" s="4"/>
      <c r="E40" s="4"/>
      <c r="F40" s="4"/>
      <c r="G40" s="4"/>
      <c r="H40" s="83"/>
      <c r="I40" s="83"/>
      <c r="J40" s="83"/>
      <c r="K40" s="83"/>
      <c r="L40" s="84"/>
    </row>
    <row r="41" spans="2:12" s="11" customFormat="1" ht="15">
      <c r="B41" s="4"/>
      <c r="C41" s="4"/>
      <c r="D41" s="4"/>
      <c r="E41" s="4"/>
      <c r="F41" s="4"/>
      <c r="G41" s="4"/>
      <c r="H41" s="83"/>
      <c r="I41" s="83"/>
      <c r="J41" s="83"/>
      <c r="K41" s="83"/>
      <c r="L41" s="84"/>
    </row>
    <row r="42" spans="2:12" s="11" customFormat="1" ht="15">
      <c r="B42" s="4"/>
      <c r="C42" s="4"/>
      <c r="D42" s="4"/>
      <c r="E42" s="4"/>
      <c r="F42" s="4"/>
      <c r="G42" s="4"/>
      <c r="H42" s="83"/>
      <c r="I42" s="83"/>
      <c r="J42" s="83"/>
      <c r="K42" s="83"/>
      <c r="L42" s="84"/>
    </row>
    <row r="43" spans="2:12" s="11" customFormat="1" ht="15">
      <c r="B43" s="4"/>
      <c r="C43" s="4"/>
      <c r="D43" s="4"/>
      <c r="E43" s="4"/>
      <c r="F43" s="4"/>
      <c r="G43" s="4"/>
      <c r="H43" s="83"/>
      <c r="I43" s="83"/>
      <c r="J43" s="83"/>
      <c r="K43" s="83"/>
      <c r="L43" s="84"/>
    </row>
    <row r="44" spans="2:12" s="11" customFormat="1" ht="15">
      <c r="B44" s="4"/>
      <c r="C44" s="4"/>
      <c r="D44" s="4"/>
      <c r="E44" s="4"/>
      <c r="F44" s="4"/>
      <c r="G44" s="4"/>
      <c r="H44" s="83"/>
      <c r="I44" s="83"/>
      <c r="J44" s="83"/>
      <c r="K44" s="83"/>
      <c r="L44" s="84"/>
    </row>
    <row r="45" spans="2:12" s="11" customFormat="1" ht="15">
      <c r="B45" s="4"/>
      <c r="C45" s="4"/>
      <c r="D45" s="4"/>
      <c r="E45" s="4"/>
      <c r="F45" s="4"/>
      <c r="G45" s="4"/>
      <c r="H45" s="83"/>
      <c r="I45" s="83"/>
      <c r="J45" s="83"/>
      <c r="K45" s="83"/>
      <c r="L45" s="84"/>
    </row>
    <row r="46" spans="2:12" s="11" customFormat="1" ht="15">
      <c r="B46" s="4"/>
      <c r="C46" s="4"/>
      <c r="D46" s="4"/>
      <c r="E46" s="4"/>
      <c r="F46" s="4"/>
      <c r="G46" s="4"/>
      <c r="H46" s="83"/>
      <c r="I46" s="83"/>
      <c r="J46" s="83"/>
      <c r="K46" s="83"/>
      <c r="L46" s="84"/>
    </row>
    <row r="47" spans="2:12" s="11" customFormat="1" ht="15">
      <c r="B47" s="4"/>
      <c r="C47" s="4"/>
      <c r="D47" s="4"/>
      <c r="E47" s="4"/>
      <c r="F47" s="4"/>
      <c r="G47" s="4"/>
      <c r="H47" s="83"/>
      <c r="I47" s="83"/>
      <c r="J47" s="83"/>
      <c r="K47" s="83"/>
      <c r="L47" s="84"/>
    </row>
    <row r="48" spans="2:12" s="11" customFormat="1" ht="15">
      <c r="B48" s="4"/>
      <c r="C48" s="4"/>
      <c r="D48" s="4"/>
      <c r="E48" s="4"/>
      <c r="F48" s="4"/>
      <c r="G48" s="4"/>
      <c r="H48" s="83"/>
      <c r="I48" s="83"/>
      <c r="J48" s="83"/>
      <c r="K48" s="83"/>
      <c r="L48" s="84"/>
    </row>
    <row r="49" spans="2:12" s="11" customFormat="1" ht="15">
      <c r="B49" s="4"/>
      <c r="C49" s="4"/>
      <c r="D49" s="4"/>
      <c r="E49" s="4"/>
      <c r="F49" s="4"/>
      <c r="G49" s="4"/>
      <c r="H49" s="83"/>
      <c r="I49" s="83"/>
      <c r="J49" s="83"/>
      <c r="K49" s="83"/>
      <c r="L49" s="84"/>
    </row>
    <row r="50" spans="2:12" s="11" customFormat="1" ht="15">
      <c r="B50" s="4"/>
      <c r="C50" s="4"/>
      <c r="D50" s="4"/>
      <c r="E50" s="4"/>
      <c r="F50" s="4"/>
      <c r="G50" s="4"/>
      <c r="H50" s="83"/>
      <c r="I50" s="83"/>
      <c r="J50" s="83"/>
      <c r="K50" s="83"/>
      <c r="L50" s="84"/>
    </row>
    <row r="51" spans="2:12" s="11" customFormat="1" ht="15">
      <c r="B51" s="4"/>
      <c r="C51" s="4"/>
      <c r="D51" s="4"/>
      <c r="E51" s="4"/>
      <c r="F51" s="4"/>
      <c r="G51" s="4"/>
      <c r="H51" s="83"/>
      <c r="I51" s="83"/>
      <c r="J51" s="83"/>
      <c r="K51" s="83"/>
      <c r="L51" s="84"/>
    </row>
  </sheetData>
  <sheetProtection sheet="1" objects="1" scenarios="1" selectLockedCells="1"/>
  <mergeCells count="4">
    <mergeCell ref="B4:F4"/>
    <mergeCell ref="H4:M4"/>
    <mergeCell ref="B2:F2"/>
    <mergeCell ref="B1:M1"/>
  </mergeCells>
  <hyperlinks>
    <hyperlink ref="G2" location="'Main Cost Model Sheet'!R1C1" display="Main Sheet"/>
    <hyperlink ref="B2:F2" location="'Help &amp; Instructions'!R1C1" display="Cost Model Spreadsheet Instructions"/>
  </hyperlinks>
  <printOptions/>
  <pageMargins left="0.75" right="0.75" top="1" bottom="1" header="0.5" footer="0.5"/>
  <pageSetup fitToHeight="6" fitToWidth="1" horizontalDpi="600" verticalDpi="600" orientation="portrait" scale="4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 SIG SDR Cost Model</dc:title>
  <dc:subject/>
  <dc:creator>Rick Taylor</dc:creator>
  <cp:keywords/>
  <dc:description/>
  <cp:lastModifiedBy>Allan Margulies</cp:lastModifiedBy>
  <cp:lastPrinted>2006-12-27T20:07:43Z</cp:lastPrinted>
  <dcterms:created xsi:type="dcterms:W3CDTF">2006-10-09T13:31:05Z</dcterms:created>
  <dcterms:modified xsi:type="dcterms:W3CDTF">2009-05-02T19:43:39Z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